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pta\Documents\Documents\Kuliah Sipil\ORGANISASI\PGIB\PECAHAN MODEL\"/>
    </mc:Choice>
  </mc:AlternateContent>
  <xr:revisionPtr revIDLastSave="0" documentId="13_ncr:1_{B9B68BAE-F4B8-4111-84BA-4633139C473A}" xr6:coauthVersionLast="47" xr6:coauthVersionMax="47" xr10:uidLastSave="{00000000-0000-0000-0000-000000000000}"/>
  <bookViews>
    <workbookView xWindow="-108" yWindow="-108" windowWidth="23256" windowHeight="12456" firstSheet="12" activeTab="23" xr2:uid="{9097E34B-6BAE-4399-B49D-89511132B536}"/>
  </bookViews>
  <sheets>
    <sheet name="Daftar Isi" sheetId="1" r:id="rId1"/>
    <sheet name="1.1.1." sheetId="3" r:id="rId2"/>
    <sheet name="1.1.2." sheetId="4" r:id="rId3"/>
    <sheet name="1.1.3." sheetId="5" r:id="rId4"/>
    <sheet name="1.2.1." sheetId="34" r:id="rId5"/>
    <sheet name="1.2.2." sheetId="33" r:id="rId6"/>
    <sheet name="1.2.3." sheetId="35" r:id="rId7"/>
    <sheet name="1.3.1." sheetId="36" r:id="rId8"/>
    <sheet name="1.3.2." sheetId="37" r:id="rId9"/>
    <sheet name="1.4.1." sheetId="30" r:id="rId10"/>
    <sheet name="1.4.2." sheetId="31" r:id="rId11"/>
    <sheet name="1.4.3." sheetId="32" r:id="rId12"/>
    <sheet name="1.4.4." sheetId="6" r:id="rId13"/>
    <sheet name="1.5.1." sheetId="7" r:id="rId14"/>
    <sheet name="1.5.2." sheetId="8" r:id="rId15"/>
    <sheet name="1.5.3" sheetId="9" r:id="rId16"/>
    <sheet name="1.5.4." sheetId="10" r:id="rId17"/>
    <sheet name="1.6.1." sheetId="40" r:id="rId18"/>
    <sheet name="1.6.2." sheetId="45" r:id="rId19"/>
    <sheet name="1.6.3" sheetId="47" r:id="rId20"/>
    <sheet name="1.7.2." sheetId="11" r:id="rId21"/>
    <sheet name="1.8.1" sheetId="48" r:id="rId22"/>
    <sheet name="1.8.2." sheetId="49" r:id="rId23"/>
    <sheet name="1.8.3" sheetId="50" r:id="rId24"/>
  </sheets>
  <externalReferences>
    <externalReference r:id="rId2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70" i="9" l="1"/>
  <c r="AB270" i="9"/>
  <c r="AA270" i="9"/>
  <c r="Z270" i="9"/>
  <c r="Y270" i="9"/>
  <c r="X270" i="9"/>
  <c r="W270" i="9"/>
  <c r="V270" i="9"/>
  <c r="U270" i="9"/>
  <c r="T270" i="9"/>
  <c r="S270" i="9"/>
  <c r="R270" i="9"/>
  <c r="AC269" i="9"/>
  <c r="AB269" i="9"/>
  <c r="AA269" i="9"/>
  <c r="Z269" i="9"/>
  <c r="Y269" i="9"/>
  <c r="X269" i="9"/>
  <c r="W269" i="9"/>
  <c r="V269" i="9"/>
  <c r="U269" i="9"/>
  <c r="T269" i="9"/>
  <c r="S269" i="9"/>
  <c r="R269" i="9"/>
  <c r="AC268" i="9"/>
  <c r="AB268" i="9"/>
  <c r="AA268" i="9"/>
  <c r="Z268" i="9"/>
  <c r="Y268" i="9"/>
  <c r="X268" i="9"/>
  <c r="W268" i="9"/>
  <c r="V268" i="9"/>
  <c r="U268" i="9"/>
  <c r="T268" i="9"/>
  <c r="S268" i="9"/>
  <c r="R268" i="9"/>
  <c r="AC267" i="9"/>
  <c r="AB267" i="9"/>
  <c r="AA267" i="9"/>
  <c r="Z267" i="9"/>
  <c r="Y267" i="9"/>
  <c r="X267" i="9"/>
  <c r="W267" i="9"/>
  <c r="V267" i="9"/>
  <c r="U267" i="9"/>
  <c r="T267" i="9"/>
  <c r="S267" i="9"/>
  <c r="R267" i="9"/>
  <c r="AC266" i="9"/>
  <c r="AB266" i="9"/>
  <c r="AA266" i="9"/>
  <c r="Z266" i="9"/>
  <c r="Y266" i="9"/>
  <c r="X266" i="9"/>
  <c r="W266" i="9"/>
  <c r="V266" i="9"/>
  <c r="U266" i="9"/>
  <c r="T266" i="9"/>
  <c r="S266" i="9"/>
  <c r="R266" i="9"/>
  <c r="AD266" i="9" s="1"/>
  <c r="AC265" i="9"/>
  <c r="AB265" i="9"/>
  <c r="AA265" i="9"/>
  <c r="Z265" i="9"/>
  <c r="Y265" i="9"/>
  <c r="X265" i="9"/>
  <c r="W265" i="9"/>
  <c r="V265" i="9"/>
  <c r="U265" i="9"/>
  <c r="T265" i="9"/>
  <c r="S265" i="9"/>
  <c r="R265" i="9"/>
  <c r="AD265" i="9" s="1"/>
  <c r="AC264" i="9"/>
  <c r="AB264" i="9"/>
  <c r="AA264" i="9"/>
  <c r="Z264" i="9"/>
  <c r="X264" i="9"/>
  <c r="W264" i="9"/>
  <c r="V264" i="9"/>
  <c r="U264" i="9"/>
  <c r="T264" i="9"/>
  <c r="S264" i="9"/>
  <c r="R264" i="9"/>
  <c r="AD264" i="9" s="1"/>
  <c r="AC227" i="9"/>
  <c r="AB227" i="9"/>
  <c r="AA227" i="9"/>
  <c r="Z227" i="9"/>
  <c r="Y227" i="9"/>
  <c r="X227" i="9"/>
  <c r="W227" i="9"/>
  <c r="V227" i="9"/>
  <c r="U227" i="9"/>
  <c r="T227" i="9"/>
  <c r="S227" i="9"/>
  <c r="R227" i="9"/>
  <c r="AC226" i="9"/>
  <c r="AB226" i="9"/>
  <c r="AA226" i="9"/>
  <c r="Z226" i="9"/>
  <c r="Y226" i="9"/>
  <c r="X226" i="9"/>
  <c r="W226" i="9"/>
  <c r="V226" i="9"/>
  <c r="U226" i="9"/>
  <c r="T226" i="9"/>
  <c r="S226" i="9"/>
  <c r="R226" i="9"/>
  <c r="AC225" i="9"/>
  <c r="AB225" i="9"/>
  <c r="AA225" i="9"/>
  <c r="Z225" i="9"/>
  <c r="Y225" i="9"/>
  <c r="X225" i="9"/>
  <c r="W225" i="9"/>
  <c r="V225" i="9"/>
  <c r="U225" i="9"/>
  <c r="T225" i="9"/>
  <c r="S225" i="9"/>
  <c r="R225" i="9"/>
  <c r="AC224" i="9"/>
  <c r="AB224" i="9"/>
  <c r="AA224" i="9"/>
  <c r="Z224" i="9"/>
  <c r="Y224" i="9"/>
  <c r="X224" i="9"/>
  <c r="W224" i="9"/>
  <c r="V224" i="9"/>
  <c r="U224" i="9"/>
  <c r="T224" i="9"/>
  <c r="S224" i="9"/>
  <c r="R224" i="9"/>
  <c r="AC223" i="9"/>
  <c r="AB223" i="9"/>
  <c r="AA223" i="9"/>
  <c r="Z223" i="9"/>
  <c r="Y223" i="9"/>
  <c r="X223" i="9"/>
  <c r="W223" i="9"/>
  <c r="V223" i="9"/>
  <c r="U223" i="9"/>
  <c r="T223" i="9"/>
  <c r="S223" i="9"/>
  <c r="R223" i="9"/>
  <c r="AD223" i="9" s="1"/>
  <c r="AC222" i="9"/>
  <c r="AB222" i="9"/>
  <c r="AA222" i="9"/>
  <c r="Z222" i="9"/>
  <c r="Y222" i="9"/>
  <c r="X222" i="9"/>
  <c r="W222" i="9"/>
  <c r="V222" i="9"/>
  <c r="U222" i="9"/>
  <c r="T222" i="9"/>
  <c r="S222" i="9"/>
  <c r="R222" i="9"/>
  <c r="AD222" i="9" s="1"/>
  <c r="AC221" i="9"/>
  <c r="AB221" i="9"/>
  <c r="AA221" i="9"/>
  <c r="Z221" i="9"/>
  <c r="X221" i="9"/>
  <c r="W221" i="9"/>
  <c r="V221" i="9"/>
  <c r="U221" i="9"/>
  <c r="T221" i="9"/>
  <c r="S221" i="9"/>
  <c r="R221" i="9"/>
  <c r="AD221" i="9" s="1"/>
  <c r="AC184" i="9"/>
  <c r="AB184" i="9"/>
  <c r="AA184" i="9"/>
  <c r="Z184" i="9"/>
  <c r="Y184" i="9"/>
  <c r="X184" i="9"/>
  <c r="W184" i="9"/>
  <c r="V184" i="9"/>
  <c r="U184" i="9"/>
  <c r="T184" i="9"/>
  <c r="S184" i="9"/>
  <c r="R184" i="9"/>
  <c r="AC183" i="9"/>
  <c r="AB183" i="9"/>
  <c r="AA183" i="9"/>
  <c r="Z183" i="9"/>
  <c r="Y183" i="9"/>
  <c r="X183" i="9"/>
  <c r="W183" i="9"/>
  <c r="V183" i="9"/>
  <c r="U183" i="9"/>
  <c r="T183" i="9"/>
  <c r="S183" i="9"/>
  <c r="R183" i="9"/>
  <c r="AC182" i="9"/>
  <c r="AB182" i="9"/>
  <c r="AA182" i="9"/>
  <c r="Z182" i="9"/>
  <c r="Y182" i="9"/>
  <c r="X182" i="9"/>
  <c r="W182" i="9"/>
  <c r="V182" i="9"/>
  <c r="U182" i="9"/>
  <c r="T182" i="9"/>
  <c r="S182" i="9"/>
  <c r="R182" i="9"/>
  <c r="AC181" i="9"/>
  <c r="AB181" i="9"/>
  <c r="AA181" i="9"/>
  <c r="Z181" i="9"/>
  <c r="Y181" i="9"/>
  <c r="X181" i="9"/>
  <c r="W181" i="9"/>
  <c r="V181" i="9"/>
  <c r="U181" i="9"/>
  <c r="T181" i="9"/>
  <c r="S181" i="9"/>
  <c r="R181" i="9"/>
  <c r="AC180" i="9"/>
  <c r="AB180" i="9"/>
  <c r="AA180" i="9"/>
  <c r="Z180" i="9"/>
  <c r="Y180" i="9"/>
  <c r="X180" i="9"/>
  <c r="W180" i="9"/>
  <c r="V180" i="9"/>
  <c r="U180" i="9"/>
  <c r="T180" i="9"/>
  <c r="S180" i="9"/>
  <c r="R180" i="9"/>
  <c r="AD180" i="9" s="1"/>
  <c r="AC179" i="9"/>
  <c r="AB179" i="9"/>
  <c r="AA179" i="9"/>
  <c r="Z179" i="9"/>
  <c r="Y179" i="9"/>
  <c r="X179" i="9"/>
  <c r="W179" i="9"/>
  <c r="V179" i="9"/>
  <c r="U179" i="9"/>
  <c r="T179" i="9"/>
  <c r="S179" i="9"/>
  <c r="R179" i="9"/>
  <c r="AD179" i="9" s="1"/>
  <c r="AC178" i="9"/>
  <c r="AB178" i="9"/>
  <c r="AA178" i="9"/>
  <c r="Z178" i="9"/>
  <c r="X178" i="9"/>
  <c r="W178" i="9"/>
  <c r="V178" i="9"/>
  <c r="U178" i="9"/>
  <c r="T178" i="9"/>
  <c r="S178" i="9"/>
  <c r="R178" i="9"/>
  <c r="AD178" i="9" s="1"/>
  <c r="AC141" i="9"/>
  <c r="AB141" i="9"/>
  <c r="AA141" i="9"/>
  <c r="Z141" i="9"/>
  <c r="Y141" i="9"/>
  <c r="X141" i="9"/>
  <c r="W141" i="9"/>
  <c r="V141" i="9"/>
  <c r="U141" i="9"/>
  <c r="T141" i="9"/>
  <c r="S141" i="9"/>
  <c r="R141" i="9"/>
  <c r="AC140" i="9"/>
  <c r="AB140" i="9"/>
  <c r="AA140" i="9"/>
  <c r="Z140" i="9"/>
  <c r="Y140" i="9"/>
  <c r="X140" i="9"/>
  <c r="W140" i="9"/>
  <c r="V140" i="9"/>
  <c r="U140" i="9"/>
  <c r="T140" i="9"/>
  <c r="S140" i="9"/>
  <c r="R140" i="9"/>
  <c r="AC139" i="9"/>
  <c r="AB139" i="9"/>
  <c r="AA139" i="9"/>
  <c r="Z139" i="9"/>
  <c r="Y139" i="9"/>
  <c r="X139" i="9"/>
  <c r="W139" i="9"/>
  <c r="V139" i="9"/>
  <c r="U139" i="9"/>
  <c r="T139" i="9"/>
  <c r="S139" i="9"/>
  <c r="R139" i="9"/>
  <c r="AC138" i="9"/>
  <c r="AB138" i="9"/>
  <c r="AA138" i="9"/>
  <c r="Z138" i="9"/>
  <c r="Y138" i="9"/>
  <c r="X138" i="9"/>
  <c r="W138" i="9"/>
  <c r="V138" i="9"/>
  <c r="U138" i="9"/>
  <c r="T138" i="9"/>
  <c r="S138" i="9"/>
  <c r="R138" i="9"/>
  <c r="AC137" i="9"/>
  <c r="AB137" i="9"/>
  <c r="AA137" i="9"/>
  <c r="Z137" i="9"/>
  <c r="Y137" i="9"/>
  <c r="X137" i="9"/>
  <c r="W137" i="9"/>
  <c r="V137" i="9"/>
  <c r="U137" i="9"/>
  <c r="T137" i="9"/>
  <c r="S137" i="9"/>
  <c r="R137" i="9"/>
  <c r="AD137" i="9" s="1"/>
  <c r="AC136" i="9"/>
  <c r="AB136" i="9"/>
  <c r="AA136" i="9"/>
  <c r="Z136" i="9"/>
  <c r="Y136" i="9"/>
  <c r="X136" i="9"/>
  <c r="W136" i="9"/>
  <c r="V136" i="9"/>
  <c r="U136" i="9"/>
  <c r="T136" i="9"/>
  <c r="S136" i="9"/>
  <c r="R136" i="9"/>
  <c r="AD136" i="9" s="1"/>
  <c r="AC135" i="9"/>
  <c r="AB135" i="9"/>
  <c r="AA135" i="9"/>
  <c r="Z135" i="9"/>
  <c r="X135" i="9"/>
  <c r="W135" i="9"/>
  <c r="V135" i="9"/>
  <c r="U135" i="9"/>
  <c r="T135" i="9"/>
  <c r="S135" i="9"/>
  <c r="R135" i="9"/>
  <c r="AD135" i="9" s="1"/>
  <c r="AC98" i="9"/>
  <c r="AB98" i="9"/>
  <c r="AA98" i="9"/>
  <c r="Z98" i="9"/>
  <c r="Y98" i="9"/>
  <c r="X98" i="9"/>
  <c r="W98" i="9"/>
  <c r="V98" i="9"/>
  <c r="U98" i="9"/>
  <c r="T98" i="9"/>
  <c r="S98" i="9"/>
  <c r="R98" i="9"/>
  <c r="AC97" i="9"/>
  <c r="AB97" i="9"/>
  <c r="AA97" i="9"/>
  <c r="Z97" i="9"/>
  <c r="Y97" i="9"/>
  <c r="X97" i="9"/>
  <c r="W97" i="9"/>
  <c r="V97" i="9"/>
  <c r="U97" i="9"/>
  <c r="T97" i="9"/>
  <c r="S97" i="9"/>
  <c r="R97" i="9"/>
  <c r="AC96" i="9"/>
  <c r="AB96" i="9"/>
  <c r="AA96" i="9"/>
  <c r="Z96" i="9"/>
  <c r="Y96" i="9"/>
  <c r="X96" i="9"/>
  <c r="W96" i="9"/>
  <c r="V96" i="9"/>
  <c r="U96" i="9"/>
  <c r="T96" i="9"/>
  <c r="S96" i="9"/>
  <c r="R96" i="9"/>
  <c r="AC95" i="9"/>
  <c r="AB95" i="9"/>
  <c r="AA95" i="9"/>
  <c r="Z95" i="9"/>
  <c r="Y95" i="9"/>
  <c r="X95" i="9"/>
  <c r="W95" i="9"/>
  <c r="V95" i="9"/>
  <c r="U95" i="9"/>
  <c r="T95" i="9"/>
  <c r="S95" i="9"/>
  <c r="R95" i="9"/>
  <c r="AC94" i="9"/>
  <c r="AB94" i="9"/>
  <c r="AA94" i="9"/>
  <c r="Z94" i="9"/>
  <c r="Y94" i="9"/>
  <c r="X94" i="9"/>
  <c r="W94" i="9"/>
  <c r="V94" i="9"/>
  <c r="U94" i="9"/>
  <c r="T94" i="9"/>
  <c r="S94" i="9"/>
  <c r="R94" i="9"/>
  <c r="AD94" i="9" s="1"/>
  <c r="AC93" i="9"/>
  <c r="AB93" i="9"/>
  <c r="AA93" i="9"/>
  <c r="Z93" i="9"/>
  <c r="Y93" i="9"/>
  <c r="X93" i="9"/>
  <c r="W93" i="9"/>
  <c r="V93" i="9"/>
  <c r="U93" i="9"/>
  <c r="AD93" i="9" s="1"/>
  <c r="T93" i="9"/>
  <c r="S93" i="9"/>
  <c r="R93" i="9"/>
  <c r="AC92" i="9"/>
  <c r="AB92" i="9"/>
  <c r="AA92" i="9"/>
  <c r="Z92" i="9"/>
  <c r="X92" i="9"/>
  <c r="W92" i="9"/>
  <c r="V92" i="9"/>
  <c r="U92" i="9"/>
  <c r="T92" i="9"/>
  <c r="S92" i="9"/>
  <c r="R92" i="9"/>
  <c r="AD92" i="9" s="1"/>
  <c r="AC55" i="9"/>
  <c r="AB55" i="9"/>
  <c r="AA55" i="9"/>
  <c r="Z55" i="9"/>
  <c r="Y55" i="9"/>
  <c r="X55" i="9"/>
  <c r="W55" i="9"/>
  <c r="V55" i="9"/>
  <c r="U55" i="9"/>
  <c r="T55" i="9"/>
  <c r="S55" i="9"/>
  <c r="R55" i="9"/>
  <c r="AC54" i="9"/>
  <c r="AB54" i="9"/>
  <c r="AA54" i="9"/>
  <c r="Z54" i="9"/>
  <c r="Y54" i="9"/>
  <c r="X54" i="9"/>
  <c r="W54" i="9"/>
  <c r="V54" i="9"/>
  <c r="U54" i="9"/>
  <c r="T54" i="9"/>
  <c r="S54" i="9"/>
  <c r="R54" i="9"/>
  <c r="AC53" i="9"/>
  <c r="AB53" i="9"/>
  <c r="AA53" i="9"/>
  <c r="Z53" i="9"/>
  <c r="Y53" i="9"/>
  <c r="X53" i="9"/>
  <c r="W53" i="9"/>
  <c r="V53" i="9"/>
  <c r="U53" i="9"/>
  <c r="T53" i="9"/>
  <c r="S53" i="9"/>
  <c r="R53" i="9"/>
  <c r="AC52" i="9"/>
  <c r="AB52" i="9"/>
  <c r="AA52" i="9"/>
  <c r="Z52" i="9"/>
  <c r="Y52" i="9"/>
  <c r="X52" i="9"/>
  <c r="W52" i="9"/>
  <c r="V52" i="9"/>
  <c r="U52" i="9"/>
  <c r="T52" i="9"/>
  <c r="S52" i="9"/>
  <c r="R52" i="9"/>
  <c r="AC51" i="9"/>
  <c r="AB51" i="9"/>
  <c r="AA51" i="9"/>
  <c r="Z51" i="9"/>
  <c r="Y51" i="9"/>
  <c r="X51" i="9"/>
  <c r="W51" i="9"/>
  <c r="V51" i="9"/>
  <c r="U51" i="9"/>
  <c r="T51" i="9"/>
  <c r="S51" i="9"/>
  <c r="R51" i="9"/>
  <c r="AD51" i="9" s="1"/>
  <c r="AC50" i="9"/>
  <c r="AB50" i="9"/>
  <c r="AA50" i="9"/>
  <c r="Z50" i="9"/>
  <c r="Y50" i="9"/>
  <c r="X50" i="9"/>
  <c r="W50" i="9"/>
  <c r="V50" i="9"/>
  <c r="U50" i="9"/>
  <c r="T50" i="9"/>
  <c r="S50" i="9"/>
  <c r="R50" i="9"/>
  <c r="AD50" i="9" s="1"/>
  <c r="AC49" i="9"/>
  <c r="AB49" i="9"/>
  <c r="AA49" i="9"/>
  <c r="Z49" i="9"/>
  <c r="Y49" i="9"/>
  <c r="X49" i="9"/>
  <c r="W49" i="9"/>
  <c r="V49" i="9"/>
  <c r="U49" i="9"/>
  <c r="T49" i="9"/>
  <c r="S49" i="9"/>
  <c r="R49" i="9"/>
  <c r="AD49" i="9" s="1"/>
  <c r="M270" i="9" l="1"/>
  <c r="L270" i="9"/>
  <c r="K270" i="9"/>
  <c r="J270" i="9"/>
  <c r="I270" i="9"/>
  <c r="H270" i="9"/>
  <c r="G270" i="9"/>
  <c r="F270" i="9"/>
  <c r="E270" i="9"/>
  <c r="D270" i="9"/>
  <c r="C270" i="9"/>
  <c r="B270" i="9"/>
  <c r="M269" i="9"/>
  <c r="L269" i="9"/>
  <c r="K269" i="9"/>
  <c r="J269" i="9"/>
  <c r="I269" i="9"/>
  <c r="H269" i="9"/>
  <c r="G269" i="9"/>
  <c r="F269" i="9"/>
  <c r="E269" i="9"/>
  <c r="D269" i="9"/>
  <c r="C269" i="9"/>
  <c r="B269" i="9"/>
  <c r="M268" i="9"/>
  <c r="L268" i="9"/>
  <c r="K268" i="9"/>
  <c r="J268" i="9"/>
  <c r="I268" i="9"/>
  <c r="H268" i="9"/>
  <c r="G268" i="9"/>
  <c r="F268" i="9"/>
  <c r="E268" i="9"/>
  <c r="D268" i="9"/>
  <c r="C268" i="9"/>
  <c r="B268" i="9"/>
  <c r="M267" i="9"/>
  <c r="L267" i="9"/>
  <c r="K267" i="9"/>
  <c r="J267" i="9"/>
  <c r="I267" i="9"/>
  <c r="H267" i="9"/>
  <c r="G267" i="9"/>
  <c r="F267" i="9"/>
  <c r="E267" i="9"/>
  <c r="D267" i="9"/>
  <c r="C267" i="9"/>
  <c r="B267" i="9"/>
  <c r="M266" i="9"/>
  <c r="L266" i="9"/>
  <c r="K266" i="9"/>
  <c r="J266" i="9"/>
  <c r="I266" i="9"/>
  <c r="H266" i="9"/>
  <c r="G266" i="9"/>
  <c r="F266" i="9"/>
  <c r="E266" i="9"/>
  <c r="D266" i="9"/>
  <c r="C266" i="9"/>
  <c r="B266" i="9"/>
  <c r="N266" i="9" s="1"/>
  <c r="M265" i="9"/>
  <c r="L265" i="9"/>
  <c r="K265" i="9"/>
  <c r="J265" i="9"/>
  <c r="I265" i="9"/>
  <c r="H265" i="9"/>
  <c r="G265" i="9"/>
  <c r="F265" i="9"/>
  <c r="E265" i="9"/>
  <c r="D265" i="9"/>
  <c r="C265" i="9"/>
  <c r="B265" i="9"/>
  <c r="N265" i="9" s="1"/>
  <c r="L264" i="9"/>
  <c r="K264" i="9"/>
  <c r="J264" i="9"/>
  <c r="H264" i="9"/>
  <c r="G264" i="9"/>
  <c r="F264" i="9"/>
  <c r="E264" i="9"/>
  <c r="D264" i="9"/>
  <c r="C264" i="9"/>
  <c r="B264" i="9"/>
  <c r="N264" i="9" s="1"/>
  <c r="M227" i="9"/>
  <c r="L227" i="9"/>
  <c r="K227" i="9"/>
  <c r="J227" i="9"/>
  <c r="I227" i="9"/>
  <c r="H227" i="9"/>
  <c r="G227" i="9"/>
  <c r="F227" i="9"/>
  <c r="E227" i="9"/>
  <c r="D227" i="9"/>
  <c r="C227" i="9"/>
  <c r="B227" i="9"/>
  <c r="M226" i="9"/>
  <c r="L226" i="9"/>
  <c r="K226" i="9"/>
  <c r="J226" i="9"/>
  <c r="I226" i="9"/>
  <c r="H226" i="9"/>
  <c r="G226" i="9"/>
  <c r="F226" i="9"/>
  <c r="E226" i="9"/>
  <c r="D226" i="9"/>
  <c r="C226" i="9"/>
  <c r="B226" i="9"/>
  <c r="M225" i="9"/>
  <c r="L225" i="9"/>
  <c r="K225" i="9"/>
  <c r="J225" i="9"/>
  <c r="I225" i="9"/>
  <c r="H225" i="9"/>
  <c r="G225" i="9"/>
  <c r="F225" i="9"/>
  <c r="E225" i="9"/>
  <c r="D225" i="9"/>
  <c r="C225" i="9"/>
  <c r="B225" i="9"/>
  <c r="M224" i="9"/>
  <c r="L224" i="9"/>
  <c r="K224" i="9"/>
  <c r="J224" i="9"/>
  <c r="I224" i="9"/>
  <c r="H224" i="9"/>
  <c r="G224" i="9"/>
  <c r="F224" i="9"/>
  <c r="E224" i="9"/>
  <c r="D224" i="9"/>
  <c r="C224" i="9"/>
  <c r="B224" i="9"/>
  <c r="M223" i="9"/>
  <c r="L223" i="9"/>
  <c r="K223" i="9"/>
  <c r="J223" i="9"/>
  <c r="I223" i="9"/>
  <c r="H223" i="9"/>
  <c r="G223" i="9"/>
  <c r="F223" i="9"/>
  <c r="E223" i="9"/>
  <c r="D223" i="9"/>
  <c r="C223" i="9"/>
  <c r="B223" i="9"/>
  <c r="N223" i="9" s="1"/>
  <c r="M222" i="9"/>
  <c r="L222" i="9"/>
  <c r="K222" i="9"/>
  <c r="J222" i="9"/>
  <c r="I222" i="9"/>
  <c r="H222" i="9"/>
  <c r="G222" i="9"/>
  <c r="F222" i="9"/>
  <c r="E222" i="9"/>
  <c r="N222" i="9" s="1"/>
  <c r="D222" i="9"/>
  <c r="C222" i="9"/>
  <c r="B222" i="9"/>
  <c r="L221" i="9"/>
  <c r="K221" i="9"/>
  <c r="J221" i="9"/>
  <c r="H221" i="9"/>
  <c r="G221" i="9"/>
  <c r="F221" i="9"/>
  <c r="E221" i="9"/>
  <c r="D221" i="9"/>
  <c r="C221" i="9"/>
  <c r="B221" i="9"/>
  <c r="N221" i="9" s="1"/>
  <c r="M184" i="9"/>
  <c r="L184" i="9"/>
  <c r="K184" i="9"/>
  <c r="J184" i="9"/>
  <c r="I184" i="9"/>
  <c r="H184" i="9"/>
  <c r="G184" i="9"/>
  <c r="F184" i="9"/>
  <c r="E184" i="9"/>
  <c r="D184" i="9"/>
  <c r="C184" i="9"/>
  <c r="B184" i="9"/>
  <c r="M183" i="9"/>
  <c r="L183" i="9"/>
  <c r="K183" i="9"/>
  <c r="J183" i="9"/>
  <c r="I183" i="9"/>
  <c r="H183" i="9"/>
  <c r="G183" i="9"/>
  <c r="F183" i="9"/>
  <c r="E183" i="9"/>
  <c r="D183" i="9"/>
  <c r="C183" i="9"/>
  <c r="B183" i="9"/>
  <c r="M182" i="9"/>
  <c r="L182" i="9"/>
  <c r="K182" i="9"/>
  <c r="J182" i="9"/>
  <c r="I182" i="9"/>
  <c r="H182" i="9"/>
  <c r="G182" i="9"/>
  <c r="F182" i="9"/>
  <c r="E182" i="9"/>
  <c r="D182" i="9"/>
  <c r="C182" i="9"/>
  <c r="B182" i="9"/>
  <c r="M181" i="9"/>
  <c r="L181" i="9"/>
  <c r="K181" i="9"/>
  <c r="J181" i="9"/>
  <c r="I181" i="9"/>
  <c r="H181" i="9"/>
  <c r="G181" i="9"/>
  <c r="F181" i="9"/>
  <c r="E181" i="9"/>
  <c r="D181" i="9"/>
  <c r="C181" i="9"/>
  <c r="B181" i="9"/>
  <c r="M180" i="9"/>
  <c r="L180" i="9"/>
  <c r="K180" i="9"/>
  <c r="J180" i="9"/>
  <c r="I180" i="9"/>
  <c r="H180" i="9"/>
  <c r="G180" i="9"/>
  <c r="F180" i="9"/>
  <c r="E180" i="9"/>
  <c r="D180" i="9"/>
  <c r="C180" i="9"/>
  <c r="B180" i="9"/>
  <c r="N180" i="9" s="1"/>
  <c r="M179" i="9"/>
  <c r="L179" i="9"/>
  <c r="K179" i="9"/>
  <c r="J179" i="9"/>
  <c r="I179" i="9"/>
  <c r="H179" i="9"/>
  <c r="G179" i="9"/>
  <c r="F179" i="9"/>
  <c r="E179" i="9"/>
  <c r="N179" i="9" s="1"/>
  <c r="D179" i="9"/>
  <c r="C179" i="9"/>
  <c r="B179" i="9"/>
  <c r="L178" i="9"/>
  <c r="K178" i="9"/>
  <c r="J178" i="9"/>
  <c r="H178" i="9"/>
  <c r="G178" i="9"/>
  <c r="F178" i="9"/>
  <c r="E178" i="9"/>
  <c r="D178" i="9"/>
  <c r="C178" i="9"/>
  <c r="B178" i="9"/>
  <c r="N178" i="9" s="1"/>
  <c r="M141" i="9"/>
  <c r="L141" i="9"/>
  <c r="K141" i="9"/>
  <c r="J141" i="9"/>
  <c r="I141" i="9"/>
  <c r="H141" i="9"/>
  <c r="G141" i="9"/>
  <c r="F141" i="9"/>
  <c r="E141" i="9"/>
  <c r="D141" i="9"/>
  <c r="C141" i="9"/>
  <c r="B141" i="9"/>
  <c r="M140" i="9"/>
  <c r="L140" i="9"/>
  <c r="K140" i="9"/>
  <c r="J140" i="9"/>
  <c r="I140" i="9"/>
  <c r="H140" i="9"/>
  <c r="G140" i="9"/>
  <c r="F140" i="9"/>
  <c r="E140" i="9"/>
  <c r="D140" i="9"/>
  <c r="C140" i="9"/>
  <c r="B140" i="9"/>
  <c r="M139" i="9"/>
  <c r="L139" i="9"/>
  <c r="K139" i="9"/>
  <c r="J139" i="9"/>
  <c r="I139" i="9"/>
  <c r="H139" i="9"/>
  <c r="G139" i="9"/>
  <c r="F139" i="9"/>
  <c r="E139" i="9"/>
  <c r="D139" i="9"/>
  <c r="C139" i="9"/>
  <c r="B139" i="9"/>
  <c r="M138" i="9"/>
  <c r="L138" i="9"/>
  <c r="K138" i="9"/>
  <c r="J138" i="9"/>
  <c r="I138" i="9"/>
  <c r="H138" i="9"/>
  <c r="G138" i="9"/>
  <c r="F138" i="9"/>
  <c r="E138" i="9"/>
  <c r="D138" i="9"/>
  <c r="C138" i="9"/>
  <c r="B138" i="9"/>
  <c r="M137" i="9"/>
  <c r="L137" i="9"/>
  <c r="K137" i="9"/>
  <c r="J137" i="9"/>
  <c r="I137" i="9"/>
  <c r="H137" i="9"/>
  <c r="G137" i="9"/>
  <c r="F137" i="9"/>
  <c r="E137" i="9"/>
  <c r="D137" i="9"/>
  <c r="C137" i="9"/>
  <c r="B137" i="9"/>
  <c r="N137" i="9" s="1"/>
  <c r="M136" i="9"/>
  <c r="L136" i="9"/>
  <c r="K136" i="9"/>
  <c r="J136" i="9"/>
  <c r="I136" i="9"/>
  <c r="H136" i="9"/>
  <c r="G136" i="9"/>
  <c r="F136" i="9"/>
  <c r="E136" i="9"/>
  <c r="D136" i="9"/>
  <c r="C136" i="9"/>
  <c r="B136" i="9"/>
  <c r="N136" i="9" s="1"/>
  <c r="L135" i="9"/>
  <c r="K135" i="9"/>
  <c r="J135" i="9"/>
  <c r="H135" i="9"/>
  <c r="G135" i="9"/>
  <c r="F135" i="9"/>
  <c r="E135" i="9"/>
  <c r="D135" i="9"/>
  <c r="C135" i="9"/>
  <c r="B135" i="9"/>
  <c r="N135" i="9" s="1"/>
  <c r="M98" i="9"/>
  <c r="L98" i="9"/>
  <c r="K98" i="9"/>
  <c r="J98" i="9"/>
  <c r="I98" i="9"/>
  <c r="H98" i="9"/>
  <c r="G98" i="9"/>
  <c r="F98" i="9"/>
  <c r="E98" i="9"/>
  <c r="D98" i="9"/>
  <c r="C98" i="9"/>
  <c r="B98" i="9"/>
  <c r="M97" i="9"/>
  <c r="L97" i="9"/>
  <c r="K97" i="9"/>
  <c r="J97" i="9"/>
  <c r="I97" i="9"/>
  <c r="H97" i="9"/>
  <c r="G97" i="9"/>
  <c r="F97" i="9"/>
  <c r="E97" i="9"/>
  <c r="D97" i="9"/>
  <c r="C97" i="9"/>
  <c r="B97" i="9"/>
  <c r="M96" i="9"/>
  <c r="L96" i="9"/>
  <c r="K96" i="9"/>
  <c r="J96" i="9"/>
  <c r="I96" i="9"/>
  <c r="H96" i="9"/>
  <c r="G96" i="9"/>
  <c r="F96" i="9"/>
  <c r="E96" i="9"/>
  <c r="D96" i="9"/>
  <c r="C96" i="9"/>
  <c r="B96" i="9"/>
  <c r="M95" i="9"/>
  <c r="L95" i="9"/>
  <c r="K95" i="9"/>
  <c r="J95" i="9"/>
  <c r="I95" i="9"/>
  <c r="H95" i="9"/>
  <c r="G95" i="9"/>
  <c r="F95" i="9"/>
  <c r="E95" i="9"/>
  <c r="D95" i="9"/>
  <c r="C95" i="9"/>
  <c r="B95" i="9"/>
  <c r="M94" i="9"/>
  <c r="L94" i="9"/>
  <c r="K94" i="9"/>
  <c r="J94" i="9"/>
  <c r="I94" i="9"/>
  <c r="H94" i="9"/>
  <c r="G94" i="9"/>
  <c r="F94" i="9"/>
  <c r="E94" i="9"/>
  <c r="D94" i="9"/>
  <c r="C94" i="9"/>
  <c r="B94" i="9"/>
  <c r="N94" i="9" s="1"/>
  <c r="M93" i="9"/>
  <c r="L93" i="9"/>
  <c r="K93" i="9"/>
  <c r="J93" i="9"/>
  <c r="I93" i="9"/>
  <c r="H93" i="9"/>
  <c r="G93" i="9"/>
  <c r="F93" i="9"/>
  <c r="E93" i="9"/>
  <c r="D93" i="9"/>
  <c r="C93" i="9"/>
  <c r="B93" i="9"/>
  <c r="N93" i="9" s="1"/>
  <c r="L92" i="9"/>
  <c r="K92" i="9"/>
  <c r="J92" i="9"/>
  <c r="H92" i="9"/>
  <c r="G92" i="9"/>
  <c r="F92" i="9"/>
  <c r="E92" i="9"/>
  <c r="D92" i="9"/>
  <c r="C92" i="9"/>
  <c r="B92" i="9"/>
  <c r="N92" i="9" s="1"/>
  <c r="M55" i="9"/>
  <c r="L55" i="9"/>
  <c r="K55" i="9"/>
  <c r="J55" i="9"/>
  <c r="I55" i="9"/>
  <c r="H55" i="9"/>
  <c r="G55" i="9"/>
  <c r="F55" i="9"/>
  <c r="E55" i="9"/>
  <c r="D55" i="9"/>
  <c r="C55" i="9"/>
  <c r="B55" i="9"/>
  <c r="M54" i="9"/>
  <c r="L54" i="9"/>
  <c r="K54" i="9"/>
  <c r="J54" i="9"/>
  <c r="I54" i="9"/>
  <c r="H54" i="9"/>
  <c r="G54" i="9"/>
  <c r="F54" i="9"/>
  <c r="E54" i="9"/>
  <c r="D54" i="9"/>
  <c r="C54" i="9"/>
  <c r="B54" i="9"/>
  <c r="M53" i="9"/>
  <c r="L53" i="9"/>
  <c r="K53" i="9"/>
  <c r="J53" i="9"/>
  <c r="I53" i="9"/>
  <c r="H53" i="9"/>
  <c r="G53" i="9"/>
  <c r="F53" i="9"/>
  <c r="E53" i="9"/>
  <c r="D53" i="9"/>
  <c r="C53" i="9"/>
  <c r="B53" i="9"/>
  <c r="M52" i="9"/>
  <c r="L52" i="9"/>
  <c r="K52" i="9"/>
  <c r="J52" i="9"/>
  <c r="I52" i="9"/>
  <c r="H52" i="9"/>
  <c r="G52" i="9"/>
  <c r="F52" i="9"/>
  <c r="E52" i="9"/>
  <c r="D52" i="9"/>
  <c r="C52" i="9"/>
  <c r="B52" i="9"/>
  <c r="M51" i="9"/>
  <c r="L51" i="9"/>
  <c r="K51" i="9"/>
  <c r="J51" i="9"/>
  <c r="I51" i="9"/>
  <c r="H51" i="9"/>
  <c r="G51" i="9"/>
  <c r="F51" i="9"/>
  <c r="N51" i="9" s="1"/>
  <c r="E51" i="9"/>
  <c r="D51" i="9"/>
  <c r="C51" i="9"/>
  <c r="B51" i="9"/>
  <c r="M50" i="9"/>
  <c r="L50" i="9"/>
  <c r="K50" i="9"/>
  <c r="J50" i="9"/>
  <c r="I50" i="9"/>
  <c r="H50" i="9"/>
  <c r="G50" i="9"/>
  <c r="F50" i="9"/>
  <c r="E50" i="9"/>
  <c r="D50" i="9"/>
  <c r="C50" i="9"/>
  <c r="N50" i="9" s="1"/>
  <c r="B50" i="9"/>
  <c r="L49" i="9"/>
  <c r="K49" i="9"/>
  <c r="J49" i="9"/>
  <c r="I49" i="9"/>
  <c r="H49" i="9"/>
  <c r="G49" i="9"/>
  <c r="F49" i="9"/>
  <c r="E49" i="9"/>
  <c r="D49" i="9"/>
  <c r="C49" i="9"/>
  <c r="B49" i="9"/>
  <c r="N49" i="9" s="1"/>
  <c r="E1" i="1" l="1"/>
  <c r="D6" i="47"/>
  <c r="D5" i="47"/>
  <c r="D4" i="47"/>
  <c r="D3" i="47"/>
  <c r="C1" i="1"/>
  <c r="D1" i="1" l="1"/>
  <c r="C7" i="11" l="1"/>
  <c r="D3" i="5"/>
  <c r="D4" i="5"/>
  <c r="D5" i="5"/>
  <c r="D6" i="5"/>
</calcChain>
</file>

<file path=xl/sharedStrings.xml><?xml version="1.0" encoding="utf-8"?>
<sst xmlns="http://schemas.openxmlformats.org/spreadsheetml/2006/main" count="1877" uniqueCount="434">
  <si>
    <t>Sub Model 1</t>
  </si>
  <si>
    <t>Kategori Data</t>
  </si>
  <si>
    <t>Data Detail yang Diperlukan</t>
  </si>
  <si>
    <t>Kode Data</t>
  </si>
  <si>
    <t>Energi Fosil
(PLN, Pertamina, SPBU, Statistik BPS Bali)</t>
  </si>
  <si>
    <t>Konsumsi BBM (liter)</t>
  </si>
  <si>
    <t>1.1.1.</t>
  </si>
  <si>
    <t>1.1.2.</t>
  </si>
  <si>
    <t>Energi Terbarukan (EBT)
(PLN, IPP (Independent Power Producers), perusahaan swasta EBT)</t>
  </si>
  <si>
    <t>1.2.1.</t>
  </si>
  <si>
    <t>Emisi GRK
(Data primer melalui survey penggunaan energi, data sekunder dari dokumen Rencana Aksi Daerah (RAD-GRK), KLHK)</t>
  </si>
  <si>
    <t>Infrastruktur Energi
(PLN, Dishub Bali, Dinas ESDM, Bappeda Bali)</t>
  </si>
  <si>
    <t>Kondisi Cuaca dan Iklim
(BMKG, sensor IoT dari instalasi energi terbarukan)</t>
  </si>
  <si>
    <t>Data Demografi dan Ekonomi
(BPS Bali, Bappeda Provinsi Bali)</t>
  </si>
  <si>
    <t>Pertumbuhan Ekonomi</t>
  </si>
  <si>
    <t>Mobilitas &amp; Transportasi
(Dishub Bali, SPBU, SPLU, PLN)</t>
  </si>
  <si>
    <t>Data Jumlah Kendaraan Listrik</t>
  </si>
  <si>
    <t>Konsumsi Listrik Kendaraan</t>
  </si>
  <si>
    <t>Kebijakan Energi
(Pemprov Bali, ESDM Bali, KLHK)</t>
  </si>
  <si>
    <t>Jenis Data</t>
  </si>
  <si>
    <t>Sumber Data</t>
  </si>
  <si>
    <t>Status</t>
  </si>
  <si>
    <t>Penanggung Jawab</t>
  </si>
  <si>
    <t>Dhani</t>
  </si>
  <si>
    <t>Maria</t>
  </si>
  <si>
    <t>BPS</t>
  </si>
  <si>
    <t>1.2.2.</t>
  </si>
  <si>
    <t>1.2.3.</t>
  </si>
  <si>
    <t>1.3.1.</t>
  </si>
  <si>
    <t>1.3.2.</t>
  </si>
  <si>
    <t>1.4.1.</t>
  </si>
  <si>
    <t>1.4.3.</t>
  </si>
  <si>
    <t>1.4.4.</t>
  </si>
  <si>
    <t>1.5.1.</t>
  </si>
  <si>
    <t>1.5.2.</t>
  </si>
  <si>
    <t>1.5.3.</t>
  </si>
  <si>
    <t>1.5.4.</t>
  </si>
  <si>
    <t>1.6.1.</t>
  </si>
  <si>
    <t>1.6.2.</t>
  </si>
  <si>
    <t>1.6.3.</t>
  </si>
  <si>
    <t>1.7.1.</t>
  </si>
  <si>
    <t>1.7.2.</t>
  </si>
  <si>
    <t>1.7.3.</t>
  </si>
  <si>
    <t>1.8.1.</t>
  </si>
  <si>
    <t>1.4.2.</t>
  </si>
  <si>
    <t>Lama Penyinaran Matahari</t>
  </si>
  <si>
    <t>Insentif EBT</t>
  </si>
  <si>
    <t>1.8.2.</t>
  </si>
  <si>
    <t>1.8.3.</t>
  </si>
  <si>
    <t>Jaringan Transmisi Listrik</t>
  </si>
  <si>
    <t>Grid Management</t>
  </si>
  <si>
    <t>Kecepatan Angin</t>
  </si>
  <si>
    <t>Curah Hujan</t>
  </si>
  <si>
    <t>Suhu Udara</t>
  </si>
  <si>
    <t>Pertumbuhan Penduduk</t>
  </si>
  <si>
    <t>Tingkat Konsumsi Energi Per Kapita</t>
  </si>
  <si>
    <t>Kebijakan Energi Daerah</t>
  </si>
  <si>
    <t>Pengurangan Karbon</t>
  </si>
  <si>
    <t>Jumlah</t>
  </si>
  <si>
    <t>1.1.3.</t>
  </si>
  <si>
    <t>Data Produksi EBT Surya Real-Time &amp; Historis (kWh)</t>
  </si>
  <si>
    <t>Data Produksi EBT Angin Real-Time &amp; Historis (kWh)</t>
  </si>
  <si>
    <t>Data Produksi EBT Biomassa Real-Time &amp; Historis (kWh)</t>
  </si>
  <si>
    <t>Tingkat Emisi Aktual (CO2e).</t>
  </si>
  <si>
    <t>Faktor Emisi (IPCC Guidelines)</t>
  </si>
  <si>
    <t>Konsumsi Listrik (kWh)</t>
  </si>
  <si>
    <t>Konsumsi Gas LPG (kg) Harian/Bulanan/Tahunan</t>
  </si>
  <si>
    <t>Fasilitas Penyimpanan Baterai</t>
  </si>
  <si>
    <t>Jumlah Stasiun Pengisian Listrik Umum (SPLU)</t>
  </si>
  <si>
    <t>Data Konsumsi BBM Kendaraan</t>
  </si>
  <si>
    <t>No.</t>
  </si>
  <si>
    <t>Tahun</t>
  </si>
  <si>
    <t>Jenis BBM</t>
  </si>
  <si>
    <t>Unit</t>
  </si>
  <si>
    <t>Avgas</t>
  </si>
  <si>
    <t>KL</t>
  </si>
  <si>
    <t>Avtur</t>
  </si>
  <si>
    <t>MFO 180</t>
  </si>
  <si>
    <t>MFO 380</t>
  </si>
  <si>
    <t>RON 98</t>
  </si>
  <si>
    <t>RON 95</t>
  </si>
  <si>
    <t>RON 92</t>
  </si>
  <si>
    <t>RON 90</t>
  </si>
  <si>
    <t>RON 89</t>
  </si>
  <si>
    <t>RON 88</t>
  </si>
  <si>
    <t>IDO</t>
  </si>
  <si>
    <t>Solar CN 48 (Murni)</t>
  </si>
  <si>
    <t>Solar CN 51 (Murni)</t>
  </si>
  <si>
    <t>Solar CN 53 (Murni)</t>
  </si>
  <si>
    <t>Kerosene (Minyak Tanah)</t>
  </si>
  <si>
    <t>Biogasoil (B20)</t>
  </si>
  <si>
    <t>Biogasoil (B30)</t>
  </si>
  <si>
    <t>Biogasoline (E5)</t>
  </si>
  <si>
    <t>Biogasoil (B35)</t>
  </si>
  <si>
    <t>MT</t>
  </si>
  <si>
    <t>LPG</t>
  </si>
  <si>
    <t>Konsumsi Listrik Per Kapita (kWh/orang)</t>
  </si>
  <si>
    <t>Jumlah Penduduk Sumber BPS (orang)</t>
  </si>
  <si>
    <t>Penjualan Tenaga Listrik (kWh)</t>
  </si>
  <si>
    <t>Jenis Pengisian</t>
  </si>
  <si>
    <t>Besar kW</t>
  </si>
  <si>
    <t>Jumlah Unit</t>
  </si>
  <si>
    <t>Slow Charging</t>
  </si>
  <si>
    <t>Medium Charging</t>
  </si>
  <si>
    <t>Fast Charging</t>
  </si>
  <si>
    <t>Ultra Fast Charging</t>
  </si>
  <si>
    <t>Jenis Unsur Iklim</t>
  </si>
  <si>
    <t>:</t>
  </si>
  <si>
    <t>Penyinaran Matahari</t>
  </si>
  <si>
    <t>Satuan</t>
  </si>
  <si>
    <t>%</t>
  </si>
  <si>
    <t>Lokasi Stasiun</t>
  </si>
  <si>
    <t>Stasiun Geofisika Denpasar, Kota Denpasar</t>
  </si>
  <si>
    <t>Koordinat</t>
  </si>
  <si>
    <t>008° 40'S - 115° 12'E</t>
  </si>
  <si>
    <t>Elevasi</t>
  </si>
  <si>
    <t>15 Meter</t>
  </si>
  <si>
    <t>JAN</t>
  </si>
  <si>
    <t>FEB</t>
  </si>
  <si>
    <t>MAR</t>
  </si>
  <si>
    <t>APR</t>
  </si>
  <si>
    <t>MEI</t>
  </si>
  <si>
    <t>JUN</t>
  </si>
  <si>
    <t>JUL</t>
  </si>
  <si>
    <t>AGS</t>
  </si>
  <si>
    <t>SEP</t>
  </si>
  <si>
    <t>OKT</t>
  </si>
  <si>
    <t>NOV</t>
  </si>
  <si>
    <t>DES</t>
  </si>
  <si>
    <t>Stasiun Meteorologi I Gusti Ngurah Rai, Kuta, Badung</t>
  </si>
  <si>
    <t>008° 44'51''S - 115° 10'09''E</t>
  </si>
  <si>
    <t>3 Meter</t>
  </si>
  <si>
    <t>Knot</t>
  </si>
  <si>
    <t>mm</t>
  </si>
  <si>
    <t>349..8</t>
  </si>
  <si>
    <t>°C</t>
  </si>
  <si>
    <t>Jenis Kendaraan</t>
  </si>
  <si>
    <t>Sedan</t>
  </si>
  <si>
    <t>Minibus</t>
  </si>
  <si>
    <t>Roda 3</t>
  </si>
  <si>
    <t>Roda 2</t>
  </si>
  <si>
    <t>TOTAL</t>
  </si>
  <si>
    <t>Done</t>
  </si>
  <si>
    <t>Pertanian</t>
  </si>
  <si>
    <t>Kategori</t>
  </si>
  <si>
    <t>Daerah</t>
  </si>
  <si>
    <t>Denpasar</t>
  </si>
  <si>
    <t>Bali</t>
  </si>
  <si>
    <t>Daftar Isi</t>
  </si>
  <si>
    <t>Berdasarkan ChatGPT ada dua sumber, tetapi sudah tidak aktif. Selain tiga sumber EBT, terdapat sumber EBT lain Microhydro (PLTM)</t>
  </si>
  <si>
    <t>Aspek Infrastruktur</t>
  </si>
  <si>
    <t>Detail</t>
  </si>
  <si>
    <t>Jaringan Transmisi Listrik di Bali</t>
  </si>
  <si>
    <t>- Saluran Udara Tegangan Ekstra Tinggi (SUTET) 500 kV Gilimanuk-Antosari, menghubungkan Kabupaten Jembrana dan Tabanan.</t>
  </si>
  <si>
    <t>- Saluran Udara Tegangan Tinggi (SUTT) 150 kV seperti Gilimanuk-Negara, Antosari-Tanah Lot, Nusa Dua-Pecatu, Pemecutan Kelod-Pesanggaran.</t>
  </si>
  <si>
    <t>- Saluran Kabel Laut Tegangan Tinggi (SKLTT) 150 kV Jawa-Bali dan rencana SKLTET 500 kV Jawa-Bali untuk transmisi antar pulau.</t>
  </si>
  <si>
    <t>Jaringan Transmisi di Denpasar</t>
  </si>
  <si>
    <t>- Terdapat gardu induk 150 kV dan jaringan 150 kV yang melayani Denpasar dan sekitarnya.</t>
  </si>
  <si>
    <t>- Saluran kabel tegangan tinggi penting untuk distribusi listrik ke kawasan industri, perumahan, dan komersial di Denpasar.</t>
  </si>
  <si>
    <t>Manajemen Grid / Grid Management</t>
  </si>
  <si>
    <t>- PLN mengadopsi Smart Grid untuk mengatur aliran listrik yang fleksibel dan efisien.</t>
  </si>
  <si>
    <t>- Virtual Power Plant (VPP) berbasis energi bersih tengah disiapkan untuk meningkatkan stabilitas sistem.</t>
  </si>
  <si>
    <t>Fasilitas Penyimpanan Baterai (Battery Storage)</t>
  </si>
  <si>
    <t>- Proyek penyimpanan baterai masih dalam tahap konsep dan perencanaan di Bali untuk mendukung sistem energi terbarukan, khususnya untuk penanganan intermitensi energi surya.</t>
  </si>
  <si>
    <t>- Fasilitas ini akan membantu penyimpanan energi saat pasokan berlebih dan memasok listrik saat beban puncak.</t>
  </si>
  <si>
    <t>Peningkatan Infrastruktur di 2025</t>
  </si>
  <si>
    <t>- Pembangunan gardu induk baru di berbagai titik Bali termasuk Denpasar.</t>
  </si>
  <si>
    <t>- Perluasan dan peningkatan kapasitas jaringan SUTT 150 kV dan SUTET 500 kV.</t>
  </si>
  <si>
    <t>- Integrasi pembangkit EBT dengan jaringan transmisi untuk memenuhi permintaan listrik yang terus meningkat.</t>
  </si>
  <si>
    <t>Dukungan Pemerintah dan Stakeholder</t>
  </si>
  <si>
    <t>- Pemerintah Provinsi Bali dan PLN aktif berkolaborasi untuk mempercepat pembangunan infrastruktur ketenagalistrikan berkelanjutan.</t>
  </si>
  <si>
    <t>PLN</t>
  </si>
  <si>
    <t>Tidak terdapat PLTA di Bali yang terbuka secara komersil</t>
  </si>
  <si>
    <t>Area</t>
  </si>
  <si>
    <t>Keterangan</t>
  </si>
  <si>
    <t>Real-Time</t>
  </si>
  <si>
    <t>Sekitar 20 MWp (PLTS Atap)</t>
  </si>
  <si>
    <t>Produksi harian 1.200 - 1.400 kWh</t>
  </si>
  <si>
    <t>Produksi riil harian untuk kebutuhan optimal energi di Denpasar, dengan cadangan 200 kWh sebagai buffer</t>
  </si>
  <si>
    <t>Bali (umum)</t>
  </si>
  <si>
    <t>Historis/Proyeksi</t>
  </si>
  <si>
    <t>108 MWp (target provinsi)</t>
  </si>
  <si>
    <t>Produksi tahunan sekitar 130 juta kWh</t>
  </si>
  <si>
    <t>Target pemanfaatan PLTS sesuai roadmap Bali mandiri energi 2025</t>
  </si>
  <si>
    <t>Historis (simulasi)</t>
  </si>
  <si>
    <t>25 kWp (PLTS atap kantor)</t>
  </si>
  <si>
    <t>16.000 kWh (6 bulan)</t>
  </si>
  <si>
    <t>Produksi riil yang dibandingkan dengan simulasi model Helioscope, efisiensi sekitar 80%</t>
  </si>
  <si>
    <t>25 kWp (PLTS atap gedung BKGB)</t>
  </si>
  <si>
    <t>597,700 kWh (per tahun)</t>
  </si>
  <si>
    <t>Simulasi produksi PLTS pada gedung publik di Badung (kawasan Denpasar)</t>
  </si>
  <si>
    <t>Kapasitas Terpasang 
(MWp)</t>
  </si>
  <si>
    <t>Produksi Energi 
(kWh)</t>
  </si>
  <si>
    <t>Kapasitas/Volume</t>
  </si>
  <si>
    <t>Biomassa dari sampah organik</t>
  </si>
  <si>
    <t>Proyeksi produksi: 25 - 30 MW (setara 220-264 juta kWh/tahun)</t>
  </si>
  <si>
    <t>Kapasitas total biomassa (perkiraan)</t>
  </si>
  <si>
    <t>Bagian dari target 1,5 GW energi terbarukan tahap 2025-2029, proporsi biomassa signifikan</t>
  </si>
  <si>
    <t>Produksi energi aktual</t>
  </si>
  <si>
    <t>Sekitar 4.6% bauran energi terbarukan di Bali, sebagian dari energi biomassa</t>
  </si>
  <si>
    <t>Potensi energi listrik dari pengolahan sampah melalui teknologi Gasifikasi dan Anaerobic Digestion, mengolah 1.000 ton sampah/hari untuk Sarbagita (Denpasar, Badung, Gianyar, Tabanan)</t>
  </si>
  <si>
    <t>Biomassa termasuk biomassa pertanian, limbah organik, dan sampah diadopsi dalam transformasi energi hijau Bali</t>
  </si>
  <si>
    <t>Sumber energi biomassa masih dalam tahap pengembangan dengan rencana peningkatan kapasitas dan integrasi sistem</t>
  </si>
  <si>
    <t>No</t>
  </si>
  <si>
    <t>Item</t>
  </si>
  <si>
    <t>Energi</t>
  </si>
  <si>
    <t>IPPU</t>
  </si>
  <si>
    <t>Kehutanan</t>
  </si>
  <si>
    <t>Limbah</t>
  </si>
  <si>
    <t>Emisi CO2 EQ Sektor Energi Kota Denpasar</t>
  </si>
  <si>
    <t>Pembangkit Listrik Indonesia Power</t>
  </si>
  <si>
    <t>Indutri Minyak dan Gas Bumi</t>
  </si>
  <si>
    <t>Pengolahan Batu Bara</t>
  </si>
  <si>
    <t>Industri Manufaktur dan Konstruksi</t>
  </si>
  <si>
    <t>Transportasi</t>
  </si>
  <si>
    <t>Komersial/Institusi</t>
  </si>
  <si>
    <t>Rumah Tangga</t>
  </si>
  <si>
    <t>Sektor Lainnya</t>
  </si>
  <si>
    <t>Minyak dan Gas</t>
  </si>
  <si>
    <t>Emisi N2O Sektor Energi Kota Denpasar</t>
  </si>
  <si>
    <t>Emisi CH4 Sektor Energi Kota Denpasar</t>
  </si>
  <si>
    <t>Fuel Type</t>
  </si>
  <si>
    <t>CO2</t>
  </si>
  <si>
    <t>Default (kg/TJ)</t>
  </si>
  <si>
    <t>Lower</t>
  </si>
  <si>
    <t>Upper</t>
  </si>
  <si>
    <t>Motor Gasoline</t>
  </si>
  <si>
    <t>Gas / Diesel Oil</t>
  </si>
  <si>
    <t>Liqueied Petroleum Gases</t>
  </si>
  <si>
    <t>Karosene</t>
  </si>
  <si>
    <t>Compressed Nattural Gas</t>
  </si>
  <si>
    <t>Liquefied Natural Gas</t>
  </si>
  <si>
    <t>CH4 (kg/TJ)</t>
  </si>
  <si>
    <t>N2O</t>
  </si>
  <si>
    <t>Default F.E</t>
  </si>
  <si>
    <t>Premium - Uncontrolled</t>
  </si>
  <si>
    <t>Premium - dfn Catalyst</t>
  </si>
  <si>
    <t>Solar/ADO</t>
  </si>
  <si>
    <t>Gas Bumi (CNG)</t>
  </si>
  <si>
    <t>Na</t>
  </si>
  <si>
    <t>n/a</t>
  </si>
  <si>
    <t>Ethanol, truk, USA</t>
  </si>
  <si>
    <t>Ethanol, Brazil</t>
  </si>
  <si>
    <t>Breadly &amp; Tania</t>
  </si>
  <si>
    <t>Uraian</t>
  </si>
  <si>
    <t>Jumlah/Total</t>
  </si>
  <si>
    <t>Kapasitas Fiskal Pemerintah Provinsi Bali Tahun 2018-2021 (dalam Miliar Rupiah )</t>
  </si>
  <si>
    <t>PDRB ADHB (miliar Rp.)</t>
  </si>
  <si>
    <t>Parameter (Dalam Rp Miliar)</t>
  </si>
  <si>
    <t>PDRB ADHK (2010=100) (miliar Rp.)</t>
  </si>
  <si>
    <t>Potensi Pinjaman</t>
  </si>
  <si>
    <t>PDRB per Kapita ADHB ( juta Rp.)</t>
  </si>
  <si>
    <t>Pendapatan Asli Daerah (PAD)</t>
  </si>
  <si>
    <t>PDRB per Kapita ADHK (juta Rp.)</t>
  </si>
  <si>
    <t>Dana Perimbangan (DBH)</t>
  </si>
  <si>
    <t>Pertumbuhan Ekonomi (%)</t>
  </si>
  <si>
    <t>Dana Alokasi Umum</t>
  </si>
  <si>
    <t>Dana Alokasi Khusus</t>
  </si>
  <si>
    <t>Perkembangan Pendapatan Provinsi Bali 2016-2021 (dalam Miliar Rupiah)</t>
  </si>
  <si>
    <t>Dana Bagi Hasil</t>
  </si>
  <si>
    <t>Akun</t>
  </si>
  <si>
    <t>2021 (s.d Okt)</t>
  </si>
  <si>
    <t>Belanja Wajib</t>
  </si>
  <si>
    <t>Total Pendapatan Daerah</t>
  </si>
  <si>
    <t>Pendidikan (20% APBD)</t>
  </si>
  <si>
    <t>Kesehatan (10% APBD)</t>
  </si>
  <si>
    <t>Pajak Daerah</t>
  </si>
  <si>
    <t>Infrastruktur (25% Dana Transfer Umum)</t>
  </si>
  <si>
    <t>Retribusi Daerah</t>
  </si>
  <si>
    <t>Alokasi Dana Desa (10% Dana Perimban-</t>
  </si>
  <si>
    <t>Hasil Pengelolaan Kekayaan</t>
  </si>
  <si>
    <t>gan - DAK)</t>
  </si>
  <si>
    <t>Daerah yang Dipisahkan</t>
  </si>
  <si>
    <t>Total Pendapatan</t>
  </si>
  <si>
    <t>Lain-Lain PAD yang Sah</t>
  </si>
  <si>
    <t>Total Belanja</t>
  </si>
  <si>
    <t>Transfer ke Daerah dan Dana</t>
  </si>
  <si>
    <t>DSCR Minimum</t>
  </si>
  <si>
    <t>Desa (TKDD)</t>
  </si>
  <si>
    <t>Kapasitas Fiskal dari Potensi Pinjaman</t>
  </si>
  <si>
    <t>Pendapatan Transfer</t>
  </si>
  <si>
    <t>Potensi Anggaran</t>
  </si>
  <si>
    <t>Pemerintah Pusat</t>
  </si>
  <si>
    <t>Belanja Langsung</t>
  </si>
  <si>
    <t>Pendapatan Lainnya</t>
  </si>
  <si>
    <t>Belanja Pegawai</t>
  </si>
  <si>
    <t>Pendapatan Hibah</t>
  </si>
  <si>
    <t>Belanja Barang dan Jasa</t>
  </si>
  <si>
    <t>Pendapatan Transfer Antar</t>
  </si>
  <si>
    <t>Belanja Modal</t>
  </si>
  <si>
    <t>Potensi Anggaran (15% dari Belanja</t>
  </si>
  <si>
    <t>Source: RAD KBLBB (page 42)</t>
  </si>
  <si>
    <t>Langsung)</t>
  </si>
  <si>
    <t>Potensi Kapasitas Fiskal</t>
  </si>
  <si>
    <t>Potensi Penghematan Anggaran</t>
  </si>
  <si>
    <t>Total Kapasitas Fiskal</t>
  </si>
  <si>
    <t>Source: RAD KBLBB (page 43)</t>
  </si>
  <si>
    <t>Peraturan yang Tersedia di Level Nasional dan Provinsi Bali untuk Percepatan KBLBB per 2021</t>
  </si>
  <si>
    <t>Level</t>
  </si>
  <si>
    <t>Peraturan</t>
  </si>
  <si>
    <t>Nasional</t>
  </si>
  <si>
    <t>Peraturan Presiden Nomor 61 Tahun 2011 tentang Rencana Aksi Nasional Penurunan Emisi Gas Rumah Kaca</t>
  </si>
  <si>
    <t>Peraturan Persiden</t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</si>
  <si>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Presiden Nomor 71 Tahun 2011 tentang Inventarisasi Gas Rumah Kaca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</si>
  <si>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Presiden Nomor 22 Tahun 2017 tentang Rencana Umum Energi Nasional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</si>
  <si>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Presiden Nomor 55 Tahun 2019 tentang Percepatan Kendaraan Bermotor Listrik Berbasis Baterai (KBLBB) untuk transportasi jalan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</si>
  <si>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Presiden Nomor 98 Tahun 2021 tentang Penyelenggaraan Nilai ekonomi Karbon untuk Pencapaian Target Kontribusi yang Ditetapkan Secara Nasional dan Pengendalian Emisi Gas Rumah Kaca dalam Pembangunan Nasional</t>
    </r>
  </si>
  <si>
    <t>Peraturan Pemerintah</t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</si>
  <si>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Pemerintah Tahun 2017 tentang Instrumen Ekonomi Lingkungan Hidup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</si>
  <si>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Pemerintah Nomor 24 Tahun 2019 tentang Pemberian Insentif dan Kemudahan Investasi di Daerah</t>
    </r>
  </si>
  <si>
    <r>
      <t>■ Peraturan Pemerintah Nomor 45 Tahun 2019 tentang Perubahan atas Peraturan Pemerintah Nomor 94 Tahun 2010 tentang Penghitungan Penghasilan Kena Pajak dan Pelunasan Pajak Penghasilan dalam Tahun Berjalan (</t>
    </r>
    <r>
      <rPr>
        <i/>
        <sz val="11"/>
        <color theme="1"/>
        <rFont val="Times New Roman"/>
        <family val="1"/>
      </rPr>
      <t>Tax Deduction</t>
    </r>
    <r>
      <rPr>
        <sz val="11"/>
        <color theme="1"/>
        <rFont val="Times New Roman"/>
        <family val="1"/>
      </rPr>
      <t>)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</si>
  <si>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Pemerintah Nomor 73 Tahun 2019 jo Peraturan Pemerintah Nomor 74 Tahun 2021 revisi aturan tarif PPnBM bagi Kendaraan Bermotor Berdasarkan Tingkat Konsumsi Bahan Bakar dan Emisi CO</t>
    </r>
    <r>
      <rPr>
        <vertAlign val="subscript"/>
        <sz val="11"/>
        <color theme="1"/>
        <rFont val="Times New Roman"/>
        <family val="1"/>
      </rPr>
      <t>2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</si>
  <si>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Pemerintah Nomor 22 Tahun 2021 tentang Penyelenggaraan Perlindungan dan Pengelolaan Lingkungan Hidup</t>
    </r>
  </si>
  <si>
    <t>Peraturan Menteri</t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</si>
  <si>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Keuangan 150 Tahun 2018 tentang Pemberian Fasilitas Pengurangan Pajak Penghasilan Badan (</t>
    </r>
    <r>
      <rPr>
        <i/>
        <sz val="11"/>
        <color theme="1"/>
        <rFont val="Times New Roman"/>
        <family val="1"/>
      </rPr>
      <t>Tax Holiday</t>
    </r>
    <r>
      <rPr>
        <sz val="11"/>
        <color theme="1"/>
        <rFont val="Times New Roman"/>
        <family val="1"/>
      </rPr>
      <t>)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</si>
  <si>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Dalam Negeri Nomor 8 Tahun 2020 tentang Penghitungan Dasar Pengenaan Pajak Kendaraan Bermotor dan Bea Balik Nama Kendaraan Bermotor Tahun 2020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</si>
  <si>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Energi dan Sumber Daya Mineral Nomor 13 Tahuan 2020 tentang Penyediaan Infrastruktur Pengisian Listrik Untuk Kendaraan Bermotor Listrik Berbasis Baterai (KBLBB)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</si>
  <si>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Perindustrian Nomor 27 Tahun 2020 tentang Spesifikasi, Peta Jalan Pengembangan, dan Ketentuan Penghitungan Tingkat Komponen Dalam Negeri (TKDN) Kendaraan Bermotor Listrik Berbasis Baterai (KBLBB).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</si>
  <si>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Perindustrian Nomor 28 Tahun 2020 tentang Kendaraan Bermotor Listrk Berbasis Baterai dalam Keadaan Terurai Lengkap dan Keadaan Terurai Tidak Lengkap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</si>
  <si>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Perhubungan Nomor 44 Tahun 2020 tentang Pengujian Tipe Fisik Kendaraan Bermotor dengan Motor dengan Motor Penggerak Menggunakan Motor Listrik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</si>
  <si>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Perhubungan Nomor 65 Tahun 2020 tentang Konversi Sepeda Motor dengan Penggerak Motor Bakar Menjadi Sepeda Motor Listrik Berbasis Baterai.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</si>
  <si>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Lingkungan Hidup dan Kehutanan Nomor 14 Tahun 2020 Tentang Indeks Standar Pencemar Udara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</si>
  <si>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Lingkungan Hidup dan Kehutanan Nomor 6 Tahun 2021 tentang Tata Cara dan Persyaratan Pengelolaan Limbah Bahan Berbahaya dan Beracun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</si>
  <si>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Lingkungan Hidup dan Kehutanan Nomor 12 Tahun 2021 tentang Baku Mutu Emisi Daur Ulang Baterai Lithium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</si>
  <si>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Menteri Keuangan Nomor 26 Tahun 2021 tentang Dukungan Pendanaan APBN Bagi Pengelolaan Sampah di Daerah</t>
    </r>
  </si>
  <si>
    <t>Peraturan Daerah</t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</si>
  <si>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Daerah Nomor 9 Tahun 2020 tentang Rencana Umum Energi Daerah (RUED) Provinsi Bali Tahun 2020-2050</t>
    </r>
  </si>
  <si>
    <t>Peraturan dan Keputusan Gubernur Bali</t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</si>
  <si>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Gubernur Nomor 48 Tahun 2019 tentang Penggunaan Kendaraan Bermotor Listrik Berbasis Baterai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</si>
  <si>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Gubernur Nomor 45 Tahun 2019 tentang Bali Energi Bersih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</si>
  <si>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Peraturan Gubernur Bali Nomor 28 Tahun 2020 tentang Tata Kelola Pariwisata Bali</t>
    </r>
  </si>
  <si>
    <r>
      <t>■</t>
    </r>
    <r>
      <rPr>
        <sz val="7"/>
        <color rgb="FF3B539B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Keputusan Gubernur Bali No. 548/03-6/HK/2020 tentang Pembentukan dan Susunan Keanggotaan Komite Percepatan Penggunaan Kendaraan Bermotor Listrik Berbasis Baterai di Provinsi Bali</t>
    </r>
  </si>
  <si>
    <t>Standar Nasional Indonesia</t>
  </si>
  <si>
    <r>
      <t>■</t>
    </r>
    <r>
      <rPr>
        <b/>
        <sz val="7"/>
        <color rgb="FF3B539B"/>
        <rFont val="Times New Roman"/>
        <family val="1"/>
      </rPr>
      <t xml:space="preserve">      </t>
    </r>
    <r>
      <rPr>
        <b/>
        <sz val="11"/>
        <color theme="1"/>
        <rFont val="Times New Roman"/>
        <family val="1"/>
      </rPr>
      <t>8 SNI Baterai:</t>
    </r>
  </si>
  <si>
    <r>
      <t>–</t>
    </r>
    <r>
      <rPr>
        <sz val="7"/>
        <color theme="1"/>
        <rFont val="Times New Roman"/>
        <family val="1"/>
      </rPr>
      <t>    </t>
    </r>
    <r>
      <rPr>
        <sz val="11"/>
        <color theme="1"/>
        <rFont val="Times New Roman"/>
        <family val="1"/>
      </rPr>
      <t>SNI IEC 62660-3:2016, menetapkan prosedur pengujian dan kriteria keberterimaan untuk kinerja keselamatan sel sekunder lithium-ion dan blok sel yang digunakan untuk penggerak kendaraan listrik meliputi battery electric vehicles (BEV) dan hybrid electric vehicles (HEV)</t>
    </r>
  </si>
  <si>
    <r>
      <t>–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Times New Roman"/>
        <family val="1"/>
      </rPr>
      <t>SNI IEC 62660: 2016-2017, Sel lithium-ion sekunder untuk penggerak kendaraan listrik bagian 1 sampai dengan 3;</t>
    </r>
  </si>
  <si>
    <r>
      <t>–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Times New Roman"/>
        <family val="1"/>
      </rPr>
      <t>SNI 8871:2019 Kendaraan bermotor berpenggerak listrik kategori M dan N – Sistem penyimpanan energi listrik mampu-isi-ulang / Rechargeable Electrical Energy Storage System (REESS) – Persyaratan keselamatan;</t>
    </r>
  </si>
  <si>
    <r>
      <t>–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Times New Roman"/>
        <family val="1"/>
      </rPr>
      <t>SNI 8872:2019 Kendaraan bermotor berpenggerak listrik kategori L – Sistem penyimpanan energi listrik mampu-isi-ulang/Rechargeable Electrical Energy Storage System (REESS) – Persyaratan keselamatan.</t>
    </r>
  </si>
  <si>
    <r>
      <t>–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Times New Roman"/>
        <family val="1"/>
      </rPr>
      <t>SNI 8927:2020 Sistem baterai kendaraan bermotor listrik kategori L – Persyaratan Keselamatan Sistem baterai yang dapat dilepas dan ditukar (removable and swappable battery system);</t>
    </r>
  </si>
  <si>
    <r>
      <t>–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Times New Roman"/>
        <family val="1"/>
      </rPr>
      <t>SNI 8928:2020 Sistem baterai kendaraan bermotor listrik kategori L – Spesifikasi baterai yang dapat dilepas dan ditukar untuk kendaraan motor listrik.</t>
    </r>
  </si>
  <si>
    <r>
      <t>■</t>
    </r>
    <r>
      <rPr>
        <b/>
        <sz val="7"/>
        <color rgb="FF3B539B"/>
        <rFont val="Times New Roman"/>
        <family val="1"/>
      </rPr>
      <t xml:space="preserve">      </t>
    </r>
    <r>
      <rPr>
        <b/>
        <sz val="11"/>
        <color theme="1"/>
        <rFont val="Times New Roman"/>
        <family val="1"/>
      </rPr>
      <t>11 SNI terkait kendaraan listrik: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</si>
  <si>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IEC 62196-3:2014, Steker, stopkontak, konektor kendaraan dan inlet kendaraan – Pengisian konduktif kendaraan listrik - Bagian 3: Kompatibilitas dimensi dan persyaratan kemampusalingtukaran untuk pin a.s. dan a.b./a.s. dan kopler tabung-kontak kendaraan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</si>
  <si>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IEC 61851-24:2014, Sistem pengisian daya konduktif kendaraan listrik - Bagian 24: Komunikasi digital antara stasiun pengisian kendaraan listrik a.s. dan kendaraan Iistrik untuk kendali pengisian a.s.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</si>
  <si>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IEC 61851-23:2014, Sistem pengisian konduktif kendaraan Iistrik – Bagian 23: Stasiun pengisian kendaraan listrik a.s.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</si>
  <si>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IEC 62196-1:2014, Steker, stopkontak, konektor kendaraan dan inlet kendaraan – Pengisian konduktif kendaraan listrik - Bagian 1: Persyaratan umum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</si>
  <si>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IEC 62196-2:2016, Steker, stopkontak, konektor kendaraan dan inlet kendaraan – Pengisian konduktif kendaraan listrik – Bagian 2: Kompatibilitas dimensi dan persyaratan kemampusalingtukaran untuk pin a.b dan lengkapan tabung kontak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</si>
  <si>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IEC 62893-1:2017, Kabel pengisian untuk kendaraan listrik bervoltase pengenal sampai dengan 0,6/1 kV – Bagian 1: Persyaratan umum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</si>
  <si>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IEC 61851-21-1:2017, Sistem pengisian konduktif kendaraan listrik - Bagian 21-1: Persyaratan EMC pengisi di dalam kendaraan listrik untuk hubungan konduktif ke suplai a.b./a.s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</si>
  <si>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IEC 61439-7:2018, Rakitan perangkat sakelar dan kendali voltase rendah – Bagian 7: Rakitan untuk penerapan spesifik seperti marina, tempat kemah, pasar luar ruang, stasiun pengisian kendaraan listrik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</si>
  <si>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IEC 61439-7:2018, Rakitan perangkat sakelar dan kendali voltase rendah – Bagian 7: Rakitan untuk penerapan spesifik semacam marina, lokasi perkemahan, area pasar, stasiun pengisian kendaraan listrik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</si>
  <si>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IEC TS 62196-3-1:2020, Steker, stopkontak, konektor kendaraan dan inlet kendaraan – Pengisian konduktif kendaraan listrik – Bagian 3-1: Konektor kendaraan, inlet kendaraan dan rakitan kabel untuk pengisian AS yang dimaksudkan untuk digunakan dengan sistem manajemen termal</t>
    </r>
  </si>
  <si>
    <r>
      <t>–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Times New Roman"/>
        <family val="1"/>
      </rPr>
      <t>SNI 0225-7-722: 2020, Persyaratan Umum Instalasi Listrik (PUIL) 2020 – Bagian</t>
    </r>
  </si>
  <si>
    <t>7-722 – Persyaratan untuk instalasi atau lokasi khusus – Suplai untuk kendaraan listrik</t>
  </si>
  <si>
    <t>Source: RAD KBLBB (page 45-47)</t>
  </si>
  <si>
    <t>Permen ESDM No. 11 Tahun 2024</t>
  </si>
  <si>
    <t>Kompensasi kerugian bisa sampai 10 tahun (lebih lama dari normal 5 tahun).</t>
  </si>
  <si>
    <t>Pembebasan Bea Masuk untuk mesin, barang, dan bahan pembangunan pembangkit.</t>
  </si>
  <si>
    <t>Pembebasan PPN untuk impor mesin/peralatan pembangkit.</t>
  </si>
  <si>
    <t>Tarif PPh Dividen Luar Negeri lebih rendah (10% atau sesuai tax treaty).</t>
  </si>
  <si>
    <t>Penyusutan dan amortisasi</t>
  </si>
  <si>
    <t>Pengurangan Penghasilan neto sebesar 30% dari penanaman modal selama 6 tahun masing-masing 5% per tahun</t>
  </si>
  <si>
    <t>Peraturan Menteri Keuangan (PMK) Nomor 21/PMK.011/2010 Pasal 3</t>
  </si>
  <si>
    <t>Meningkatkankan kapasitas listrik EBT menjadi 71 GW</t>
  </si>
  <si>
    <t>Meningkatkan EBT 12 % tahun 2024 menjadi 35 % 2034 (23% buat tahun 2025)</t>
  </si>
  <si>
    <t>Permen ESDM No. 5 Tahun 2025</t>
  </si>
  <si>
    <t>PLN membeli listrik EBT dengan harga patokan: Mengacu pada Biaya Pokok Penyediaan (BPP) listrik setempat, Untuk wilayah dengan BPP &gt; rata-rata nasional → tarif maksimal 100% dari BPP lokal, Untuk wilayah dengan BPP ≤ rata-rata nasional → tarif maksimal 85% dari BPP lokal</t>
  </si>
  <si>
    <t>Tidak diperbolehkan pembangunan PLTU baru, kecuali: Sudah tercantum dalam RUPTL (Rencana Usaha Penyediaan Tenaga Listrik), Termasuk Proyek Strategis Nasional, PLTU mulut tambang atau integrasi industri yang berkomitmen menurunkan emisi GRK ≥35% dalam 10 tahun sejak beroperasi.</t>
  </si>
  <si>
    <t>Mempercepat pengembangan pembangkit listrik berbasis Energi Terbarukan (EBT)</t>
  </si>
  <si>
    <t>Perpres Nomor 112 Tahun 2022</t>
  </si>
  <si>
    <t>Tujuan</t>
  </si>
  <si>
    <r>
      <t>Jumlah Emisi di Bali (CO</t>
    </r>
    <r>
      <rPr>
        <b/>
        <vertAlign val="subscript"/>
        <sz val="11"/>
        <color theme="1"/>
        <rFont val="Times New Roman"/>
        <family val="1"/>
      </rPr>
      <t>2</t>
    </r>
    <r>
      <rPr>
        <b/>
        <sz val="11"/>
        <color theme="1"/>
        <rFont val="Times New Roman"/>
        <family val="1"/>
      </rPr>
      <t>e) Berdasarkan Sektor, Tahun 2017-2018</t>
    </r>
  </si>
  <si>
    <t>Target Utama Pengurangan Karbondioksida</t>
  </si>
  <si>
    <r>
      <t>Emisi CO</t>
    </r>
    <r>
      <rPr>
        <b/>
        <vertAlign val="subscript"/>
        <sz val="11"/>
        <color rgb="FFFFFFFF"/>
        <rFont val="Times New Roman"/>
        <family val="1"/>
      </rPr>
      <t>2</t>
    </r>
  </si>
  <si>
    <r>
      <t>Target Penurunan dalam Ton CO</t>
    </r>
    <r>
      <rPr>
        <b/>
        <vertAlign val="subscript"/>
        <sz val="11"/>
        <color rgb="FFFFFFFF"/>
        <rFont val="Times New Roman"/>
        <family val="1"/>
      </rPr>
      <t>2</t>
    </r>
  </si>
  <si>
    <t>Penurunan (Optimis)</t>
  </si>
  <si>
    <t>Penurunan (Moderat)*</t>
  </si>
  <si>
    <t>Penurunan (Pesimis)</t>
  </si>
  <si>
    <t>Source: RAD KBLBB</t>
  </si>
  <si>
    <t>Kelompok Umur</t>
  </si>
  <si>
    <t>Penduduk (Laki-Laki) (Ribu)</t>
  </si>
  <si>
    <t>Penduduk (Perempuan) (Ribu)</t>
  </si>
  <si>
    <t>Penduduk (Laki-Laki + Perempuan) (Ribu)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</si>
  <si>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</si>
  <si>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</si>
  <si>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</si>
  <si>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</si>
  <si>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</si>
  <si>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</si>
  <si>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</si>
  <si>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</si>
  <si>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</si>
  <si>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</si>
  <si>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</si>
  <si>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</si>
  <si>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</si>
  <si>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</si>
  <si>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</si>
  <si>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75+</t>
  </si>
  <si>
    <t>Tahun 2023</t>
  </si>
  <si>
    <t>Data Pertumbuhan Penduduk Tahun 2023</t>
  </si>
  <si>
    <t>Catatan</t>
  </si>
  <si>
    <t>Hasil Proyeksi Penduduk LF SP2020 (Pertengahan tahun/Juni), BPS Provinsi Bali</t>
  </si>
  <si>
    <t>Tahun 2022</t>
  </si>
  <si>
    <t>Tahun 2024</t>
  </si>
  <si>
    <t>Tanggal</t>
  </si>
  <si>
    <t>Bulan</t>
  </si>
  <si>
    <t>Tahunan</t>
  </si>
  <si>
    <t>Jan</t>
  </si>
  <si>
    <t>Feb</t>
  </si>
  <si>
    <t>Mar</t>
  </si>
  <si>
    <t>Apr</t>
  </si>
  <si>
    <t>Mei</t>
  </si>
  <si>
    <t>Jun</t>
  </si>
  <si>
    <t>Jul</t>
  </si>
  <si>
    <t>Ags</t>
  </si>
  <si>
    <t>Sep</t>
  </si>
  <si>
    <t>Okt</t>
  </si>
  <si>
    <t>Nop</t>
  </si>
  <si>
    <t>Des</t>
  </si>
  <si>
    <t>48</t>
  </si>
  <si>
    <t>-</t>
  </si>
  <si>
    <t>Hujan Maximum</t>
  </si>
  <si>
    <t>Jml Curah Hujan</t>
  </si>
  <si>
    <t>Jml.Hari Hujan</t>
  </si>
  <si>
    <t>Hujan (1-15)</t>
  </si>
  <si>
    <t>Jml. data kosong</t>
  </si>
  <si>
    <t>Hujan (16-31)</t>
  </si>
  <si>
    <t>0.8</t>
  </si>
  <si>
    <t>40</t>
  </si>
  <si>
    <t>0.2</t>
  </si>
  <si>
    <t>8.1</t>
  </si>
  <si>
    <t>16.5</t>
  </si>
  <si>
    <t>6.1</t>
  </si>
  <si>
    <t>0.1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</si>
</sst>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sz val="8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charset val="1"/>
      <scheme val="minor"/>
    </font>
    <font>
      <u/>
      <sz val="11"/>
      <color theme="10"/>
      <name val="Times New Roman"/>
      <family val="1"/>
    </font>
    <font>
      <sz val="9.6"/>
      <color theme="1"/>
      <name val="Segoe UI"/>
      <family val="2"/>
    </font>
    <font>
      <b/>
      <sz val="11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11"/>
      <color rgb="FFFFFFFF"/>
      <name val="Times New Roman"/>
      <family val="1"/>
    </font>
    <font>
      <sz val="7"/>
      <color theme="1"/>
      <name val="Times New Roman"/>
      <family val="1"/>
    </font>
    <font>
      <sz val="9.6"/>
      <color theme="1"/>
      <name val="Segoe UI"/>
      <family val="2"/>
    </font>
    <font>
      <sz val="9.6"/>
      <color theme="1"/>
      <name val="Segoe UI"/>
      <family val="2"/>
    </font>
    <font>
      <u/>
      <sz val="12"/>
      <color theme="10"/>
      <name val="Times New Roman"/>
      <family val="1"/>
    </font>
    <font>
      <sz val="12"/>
      <color theme="1"/>
      <name val="Times New Roman"/>
      <family val="1"/>
    </font>
    <font>
      <sz val="11"/>
      <color rgb="FFFFFFFF"/>
      <name val="Times New Roman"/>
      <family val="1"/>
    </font>
    <font>
      <sz val="11"/>
      <color rgb="FF000000"/>
      <name val="Times New Roman"/>
      <family val="1"/>
    </font>
    <font>
      <b/>
      <sz val="11"/>
      <color theme="0"/>
      <name val="Times New Roman"/>
      <family val="1"/>
    </font>
    <font>
      <sz val="11"/>
      <color rgb="FF3B539B"/>
      <name val="Times New Roman"/>
      <family val="1"/>
    </font>
    <font>
      <sz val="7"/>
      <color rgb="FF3B539B"/>
      <name val="Times New Roman"/>
      <family val="1"/>
    </font>
    <font>
      <vertAlign val="subscript"/>
      <sz val="11"/>
      <color theme="1"/>
      <name val="Times New Roman"/>
      <family val="1"/>
    </font>
    <font>
      <b/>
      <sz val="11"/>
      <color rgb="FF3B539B"/>
      <name val="Times New Roman"/>
      <family val="1"/>
    </font>
    <font>
      <b/>
      <sz val="7"/>
      <color rgb="FF3B539B"/>
      <name val="Times New Roman"/>
      <family val="1"/>
    </font>
    <font>
      <b/>
      <vertAlign val="subscript"/>
      <sz val="11"/>
      <color theme="1"/>
      <name val="Times New Roman"/>
      <family val="1"/>
    </font>
    <font>
      <b/>
      <vertAlign val="subscript"/>
      <sz val="11"/>
      <color rgb="FFFFFFFF"/>
      <name val="Times New Roman"/>
      <family val="1"/>
    </font>
    <font>
      <sz val="12"/>
      <color rgb="FFFF0000"/>
      <name val="Times New Roman"/>
      <family val="1"/>
    </font>
    <font>
      <sz val="12"/>
      <color theme="1"/>
      <name val="Calibri"/>
      <family val="2"/>
      <scheme val="minor"/>
    </font>
    <font>
      <sz val="1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/>
        <bgColor rgb="FFFFFFFF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2595"/>
        <bgColor indexed="64"/>
      </patternFill>
    </fill>
    <fill>
      <patternFill patternType="solid">
        <fgColor rgb="FFFF85C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D5156"/>
        <bgColor indexed="64"/>
      </patternFill>
    </fill>
    <fill>
      <patternFill patternType="solid">
        <fgColor rgb="FF3B539B"/>
        <bgColor indexed="64"/>
      </patternFill>
    </fill>
    <fill>
      <patternFill patternType="solid">
        <fgColor rgb="FF202124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7F7F7F"/>
      </bottom>
      <diagonal/>
    </border>
    <border>
      <left/>
      <right style="medium">
        <color rgb="FF000000"/>
      </right>
      <top/>
      <bottom style="medium">
        <color rgb="FF7F7F7F"/>
      </bottom>
      <diagonal/>
    </border>
    <border>
      <left style="medium">
        <color rgb="FF7F7F7F"/>
      </left>
      <right style="medium">
        <color rgb="FF7F7F7F"/>
      </right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 style="medium">
        <color rgb="FF7F7F7F"/>
      </left>
      <right style="medium">
        <color rgb="FF7F7F7F"/>
      </right>
      <top/>
      <bottom/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/>
      <diagonal/>
    </border>
    <border>
      <left style="medium">
        <color rgb="FF000000"/>
      </left>
      <right style="medium">
        <color rgb="FF000000"/>
      </right>
      <top style="medium">
        <color rgb="FF7F7F7F"/>
      </top>
      <bottom/>
      <diagonal/>
    </border>
  </borders>
  <cellStyleXfs count="10">
    <xf numFmtId="0" fontId="0" fillId="0" borderId="0"/>
    <xf numFmtId="43" fontId="3" fillId="0" borderId="0" applyFon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35" fillId="0" borderId="0"/>
  </cellStyleXfs>
  <cellXfs count="197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0" xfId="2" applyFont="1"/>
    <xf numFmtId="0" fontId="9" fillId="0" borderId="0" xfId="2"/>
    <xf numFmtId="0" fontId="6" fillId="5" borderId="5" xfId="2" applyFont="1" applyFill="1" applyBorder="1" applyAlignment="1">
      <alignment horizontal="center"/>
    </xf>
    <xf numFmtId="0" fontId="4" fillId="0" borderId="0" xfId="2" applyFont="1" applyAlignment="1">
      <alignment horizontal="left"/>
    </xf>
    <xf numFmtId="4" fontId="4" fillId="0" borderId="0" xfId="2" applyNumberFormat="1" applyFont="1" applyAlignment="1">
      <alignment horizontal="center"/>
    </xf>
    <xf numFmtId="4" fontId="5" fillId="0" borderId="0" xfId="2" applyNumberFormat="1" applyFont="1" applyAlignment="1">
      <alignment horizontal="center"/>
    </xf>
    <xf numFmtId="3" fontId="5" fillId="0" borderId="0" xfId="2" applyNumberFormat="1" applyFont="1" applyAlignment="1">
      <alignment horizontal="center"/>
    </xf>
    <xf numFmtId="0" fontId="6" fillId="5" borderId="6" xfId="2" applyFont="1" applyFill="1" applyBorder="1" applyAlignment="1">
      <alignment horizontal="center"/>
    </xf>
    <xf numFmtId="0" fontId="6" fillId="5" borderId="0" xfId="2" applyFont="1" applyFill="1" applyAlignment="1">
      <alignment horizontal="center"/>
    </xf>
    <xf numFmtId="0" fontId="5" fillId="0" borderId="5" xfId="2" applyFont="1" applyBorder="1" applyAlignment="1">
      <alignment horizontal="center"/>
    </xf>
    <xf numFmtId="4" fontId="5" fillId="0" borderId="5" xfId="2" applyNumberFormat="1" applyFont="1" applyBorder="1" applyAlignment="1">
      <alignment horizontal="center"/>
    </xf>
    <xf numFmtId="3" fontId="5" fillId="0" borderId="5" xfId="2" applyNumberFormat="1" applyFont="1" applyBorder="1" applyAlignment="1">
      <alignment horizontal="center"/>
    </xf>
    <xf numFmtId="49" fontId="5" fillId="0" borderId="5" xfId="2" applyNumberFormat="1" applyFont="1" applyBorder="1" applyAlignment="1">
      <alignment horizontal="center"/>
    </xf>
    <xf numFmtId="0" fontId="4" fillId="6" borderId="5" xfId="2" applyFont="1" applyFill="1" applyBorder="1" applyAlignment="1">
      <alignment horizontal="center"/>
    </xf>
    <xf numFmtId="4" fontId="4" fillId="7" borderId="5" xfId="2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vertical="center"/>
    </xf>
    <xf numFmtId="0" fontId="4" fillId="7" borderId="5" xfId="2" applyFont="1" applyFill="1" applyBorder="1" applyAlignment="1">
      <alignment horizontal="center"/>
    </xf>
    <xf numFmtId="0" fontId="5" fillId="0" borderId="1" xfId="2" applyFont="1" applyBorder="1" applyAlignment="1">
      <alignment horizontal="center"/>
    </xf>
    <xf numFmtId="0" fontId="4" fillId="7" borderId="1" xfId="2" applyFont="1" applyFill="1" applyBorder="1" applyAlignment="1">
      <alignment horizontal="center"/>
    </xf>
    <xf numFmtId="0" fontId="12" fillId="0" borderId="1" xfId="3" applyFont="1" applyBorder="1" applyAlignment="1">
      <alignment horizontal="center" vertical="center" wrapText="1"/>
    </xf>
    <xf numFmtId="49" fontId="12" fillId="0" borderId="1" xfId="3" applyNumberFormat="1" applyFont="1" applyBorder="1" applyAlignment="1">
      <alignment horizontal="center" vertical="center" wrapText="1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justify" vertical="center" wrapText="1"/>
    </xf>
    <xf numFmtId="0" fontId="7" fillId="0" borderId="15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14" fillId="0" borderId="0" xfId="0" applyFont="1"/>
    <xf numFmtId="0" fontId="17" fillId="0" borderId="0" xfId="0" applyFont="1"/>
    <xf numFmtId="0" fontId="7" fillId="0" borderId="0" xfId="0" applyFont="1" applyAlignment="1">
      <alignment vertical="center"/>
    </xf>
    <xf numFmtId="0" fontId="7" fillId="0" borderId="18" xfId="0" applyFont="1" applyBorder="1" applyAlignment="1">
      <alignment vertical="center" wrapText="1"/>
    </xf>
    <xf numFmtId="0" fontId="7" fillId="0" borderId="20" xfId="0" applyFont="1" applyBorder="1" applyAlignment="1">
      <alignment vertical="center" wrapText="1"/>
    </xf>
    <xf numFmtId="0" fontId="11" fillId="0" borderId="0" xfId="3" applyAlignment="1">
      <alignment vertical="center"/>
    </xf>
    <xf numFmtId="49" fontId="11" fillId="0" borderId="1" xfId="3" applyNumberForma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top"/>
    </xf>
    <xf numFmtId="0" fontId="21" fillId="0" borderId="1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20" fillId="0" borderId="2" xfId="0" applyFont="1" applyBorder="1" applyAlignment="1">
      <alignment horizontal="left" vertical="top"/>
    </xf>
    <xf numFmtId="0" fontId="0" fillId="0" borderId="1" xfId="0" applyBorder="1"/>
    <xf numFmtId="0" fontId="22" fillId="0" borderId="0" xfId="3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23" fillId="10" borderId="11" xfId="0" applyFont="1" applyFill="1" applyBorder="1" applyAlignment="1">
      <alignment horizontal="center" vertical="center"/>
    </xf>
    <xf numFmtId="0" fontId="23" fillId="10" borderId="11" xfId="0" applyFont="1" applyFill="1" applyBorder="1" applyAlignment="1">
      <alignment horizontal="center" vertical="center" wrapText="1"/>
    </xf>
    <xf numFmtId="0" fontId="22" fillId="0" borderId="0" xfId="3" applyFont="1" applyAlignment="1">
      <alignment vertical="center"/>
    </xf>
    <xf numFmtId="0" fontId="5" fillId="0" borderId="11" xfId="0" applyFont="1" applyBorder="1"/>
    <xf numFmtId="0" fontId="4" fillId="7" borderId="1" xfId="0" applyFont="1" applyFill="1" applyBorder="1" applyAlignment="1">
      <alignment horizontal="center"/>
    </xf>
    <xf numFmtId="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4" fillId="7" borderId="1" xfId="0" applyFont="1" applyFill="1" applyBorder="1" applyAlignment="1">
      <alignment horizontal="center" vertical="center"/>
    </xf>
    <xf numFmtId="0" fontId="14" fillId="11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2" fontId="7" fillId="0" borderId="1" xfId="0" applyNumberFormat="1" applyFont="1" applyBorder="1" applyAlignment="1">
      <alignment horizontal="center" vertical="center"/>
    </xf>
    <xf numFmtId="0" fontId="18" fillId="12" borderId="22" xfId="0" applyFont="1" applyFill="1" applyBorder="1" applyAlignment="1">
      <alignment vertical="center" wrapText="1"/>
    </xf>
    <xf numFmtId="0" fontId="18" fillId="12" borderId="23" xfId="0" applyFont="1" applyFill="1" applyBorder="1" applyAlignment="1">
      <alignment vertical="center" wrapText="1"/>
    </xf>
    <xf numFmtId="0" fontId="24" fillId="13" borderId="20" xfId="0" applyFont="1" applyFill="1" applyBorder="1" applyAlignment="1">
      <alignment vertical="center" wrapText="1"/>
    </xf>
    <xf numFmtId="0" fontId="7" fillId="13" borderId="21" xfId="0" applyFont="1" applyFill="1" applyBorder="1" applyAlignment="1">
      <alignment vertical="center" wrapText="1"/>
    </xf>
    <xf numFmtId="4" fontId="7" fillId="0" borderId="21" xfId="0" applyNumberFormat="1" applyFont="1" applyBorder="1" applyAlignment="1">
      <alignment vertical="center" wrapText="1"/>
    </xf>
    <xf numFmtId="0" fontId="7" fillId="0" borderId="21" xfId="0" applyFont="1" applyBorder="1" applyAlignment="1">
      <alignment horizontal="left" vertical="center" wrapText="1" indent="1"/>
    </xf>
    <xf numFmtId="0" fontId="7" fillId="0" borderId="21" xfId="0" applyFont="1" applyBorder="1" applyAlignment="1">
      <alignment horizontal="right" vertical="center" wrapText="1"/>
    </xf>
    <xf numFmtId="0" fontId="18" fillId="14" borderId="16" xfId="0" applyFont="1" applyFill="1" applyBorder="1" applyAlignment="1">
      <alignment horizontal="center" vertical="top" wrapText="1"/>
    </xf>
    <xf numFmtId="0" fontId="18" fillId="14" borderId="17" xfId="0" applyFont="1" applyFill="1" applyBorder="1" applyAlignment="1">
      <alignment horizontal="center" vertical="top" wrapText="1"/>
    </xf>
    <xf numFmtId="0" fontId="24" fillId="13" borderId="25" xfId="0" applyFont="1" applyFill="1" applyBorder="1" applyAlignment="1">
      <alignment vertical="center" wrapText="1"/>
    </xf>
    <xf numFmtId="4" fontId="24" fillId="13" borderId="26" xfId="0" applyNumberFormat="1" applyFont="1" applyFill="1" applyBorder="1" applyAlignment="1">
      <alignment vertical="center" wrapText="1"/>
    </xf>
    <xf numFmtId="0" fontId="25" fillId="15" borderId="27" xfId="0" applyFont="1" applyFill="1" applyBorder="1" applyAlignment="1">
      <alignment vertical="center" wrapText="1"/>
    </xf>
    <xf numFmtId="4" fontId="25" fillId="15" borderId="28" xfId="0" applyNumberFormat="1" applyFont="1" applyFill="1" applyBorder="1" applyAlignment="1">
      <alignment vertical="center" wrapText="1"/>
    </xf>
    <xf numFmtId="0" fontId="7" fillId="0" borderId="21" xfId="0" applyFont="1" applyBorder="1" applyAlignment="1">
      <alignment vertical="center" wrapText="1"/>
    </xf>
    <xf numFmtId="0" fontId="7" fillId="0" borderId="22" xfId="0" applyFont="1" applyBorder="1" applyAlignment="1">
      <alignment horizontal="left" vertical="center" wrapText="1" indent="1"/>
    </xf>
    <xf numFmtId="0" fontId="7" fillId="0" borderId="22" xfId="0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 indent="1"/>
    </xf>
    <xf numFmtId="0" fontId="7" fillId="0" borderId="20" xfId="0" applyFont="1" applyBorder="1" applyAlignment="1">
      <alignment horizontal="right" vertical="center" wrapText="1"/>
    </xf>
    <xf numFmtId="0" fontId="7" fillId="0" borderId="25" xfId="0" applyFont="1" applyBorder="1" applyAlignment="1">
      <alignment vertical="center" wrapText="1"/>
    </xf>
    <xf numFmtId="0" fontId="7" fillId="0" borderId="26" xfId="0" applyFont="1" applyBorder="1" applyAlignment="1">
      <alignment vertical="center" wrapText="1"/>
    </xf>
    <xf numFmtId="0" fontId="25" fillId="15" borderId="29" xfId="0" applyFont="1" applyFill="1" applyBorder="1" applyAlignment="1">
      <alignment vertical="center" wrapText="1"/>
    </xf>
    <xf numFmtId="0" fontId="7" fillId="0" borderId="26" xfId="0" applyFont="1" applyBorder="1" applyAlignment="1">
      <alignment horizontal="left" vertical="center" wrapText="1" indent="2"/>
    </xf>
    <xf numFmtId="0" fontId="7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right" vertical="center" wrapText="1"/>
    </xf>
    <xf numFmtId="0" fontId="24" fillId="13" borderId="18" xfId="0" applyFont="1" applyFill="1" applyBorder="1" applyAlignment="1">
      <alignment vertical="center" wrapText="1"/>
    </xf>
    <xf numFmtId="0" fontId="7" fillId="13" borderId="19" xfId="0" applyFont="1" applyFill="1" applyBorder="1" applyAlignment="1">
      <alignment vertical="center" wrapText="1"/>
    </xf>
    <xf numFmtId="0" fontId="25" fillId="15" borderId="28" xfId="0" applyFont="1" applyFill="1" applyBorder="1" applyAlignment="1">
      <alignment vertical="center" wrapText="1"/>
    </xf>
    <xf numFmtId="0" fontId="7" fillId="0" borderId="26" xfId="0" applyFont="1" applyBorder="1" applyAlignment="1">
      <alignment horizontal="left" vertical="center" wrapText="1" indent="1"/>
    </xf>
    <xf numFmtId="0" fontId="25" fillId="15" borderId="30" xfId="0" applyFont="1" applyFill="1" applyBorder="1" applyAlignment="1">
      <alignment horizontal="left" vertical="center" wrapText="1" indent="1"/>
    </xf>
    <xf numFmtId="0" fontId="25" fillId="15" borderId="30" xfId="0" applyFont="1" applyFill="1" applyBorder="1" applyAlignment="1">
      <alignment horizontal="right" vertical="center" wrapText="1"/>
    </xf>
    <xf numFmtId="0" fontId="25" fillId="15" borderId="27" xfId="0" applyFont="1" applyFill="1" applyBorder="1" applyAlignment="1">
      <alignment horizontal="left" vertical="center" wrapText="1" indent="1"/>
    </xf>
    <xf numFmtId="0" fontId="25" fillId="15" borderId="27" xfId="0" applyFont="1" applyFill="1" applyBorder="1" applyAlignment="1">
      <alignment horizontal="right" vertical="center" wrapText="1"/>
    </xf>
    <xf numFmtId="0" fontId="7" fillId="0" borderId="19" xfId="0" applyFont="1" applyBorder="1" applyAlignment="1">
      <alignment horizontal="left" vertical="center" wrapText="1" indent="1"/>
    </xf>
    <xf numFmtId="0" fontId="7" fillId="0" borderId="19" xfId="0" applyFont="1" applyBorder="1" applyAlignment="1">
      <alignment horizontal="right" vertical="center" wrapText="1"/>
    </xf>
    <xf numFmtId="4" fontId="24" fillId="13" borderId="19" xfId="0" applyNumberFormat="1" applyFont="1" applyFill="1" applyBorder="1" applyAlignment="1">
      <alignment vertical="center" wrapText="1"/>
    </xf>
    <xf numFmtId="4" fontId="4" fillId="7" borderId="5" xfId="5" applyNumberFormat="1" applyFont="1" applyFill="1" applyBorder="1" applyAlignment="1">
      <alignment horizontal="center"/>
    </xf>
    <xf numFmtId="49" fontId="5" fillId="0" borderId="5" xfId="5" applyNumberFormat="1" applyFont="1" applyBorder="1" applyAlignment="1">
      <alignment horizontal="center"/>
    </xf>
    <xf numFmtId="3" fontId="5" fillId="0" borderId="5" xfId="5" applyNumberFormat="1" applyFont="1" applyBorder="1" applyAlignment="1">
      <alignment horizontal="center"/>
    </xf>
    <xf numFmtId="4" fontId="5" fillId="0" borderId="5" xfId="5" applyNumberFormat="1" applyFont="1" applyBorder="1" applyAlignment="1">
      <alignment horizontal="center"/>
    </xf>
    <xf numFmtId="0" fontId="7" fillId="8" borderId="0" xfId="0" applyFont="1" applyFill="1" applyAlignment="1">
      <alignment vertical="center"/>
    </xf>
    <xf numFmtId="0" fontId="14" fillId="8" borderId="0" xfId="0" applyFont="1" applyFill="1" applyAlignment="1">
      <alignment vertical="center"/>
    </xf>
    <xf numFmtId="0" fontId="26" fillId="16" borderId="0" xfId="0" applyFont="1" applyFill="1" applyAlignment="1">
      <alignment vertical="center"/>
    </xf>
    <xf numFmtId="0" fontId="7" fillId="8" borderId="0" xfId="0" applyFont="1" applyFill="1" applyAlignment="1">
      <alignment horizontal="left" vertical="center" wrapText="1"/>
    </xf>
    <xf numFmtId="0" fontId="27" fillId="8" borderId="0" xfId="0" applyFont="1" applyFill="1" applyAlignment="1">
      <alignment horizontal="left" vertical="center" wrapText="1"/>
    </xf>
    <xf numFmtId="0" fontId="7" fillId="8" borderId="15" xfId="0" applyFont="1" applyFill="1" applyBorder="1" applyAlignment="1">
      <alignment vertical="center"/>
    </xf>
    <xf numFmtId="0" fontId="27" fillId="8" borderId="15" xfId="0" applyFont="1" applyFill="1" applyBorder="1" applyAlignment="1">
      <alignment horizontal="justify" vertical="center" wrapText="1"/>
    </xf>
    <xf numFmtId="0" fontId="27" fillId="8" borderId="0" xfId="0" applyFont="1" applyFill="1" applyAlignment="1">
      <alignment horizontal="justify" vertical="center"/>
    </xf>
    <xf numFmtId="0" fontId="27" fillId="8" borderId="15" xfId="0" applyFont="1" applyFill="1" applyBorder="1" applyAlignment="1">
      <alignment horizontal="left" vertical="center" wrapText="1"/>
    </xf>
    <xf numFmtId="0" fontId="7" fillId="8" borderId="0" xfId="0" applyFont="1" applyFill="1" applyAlignment="1">
      <alignment vertical="center" wrapText="1"/>
    </xf>
    <xf numFmtId="0" fontId="27" fillId="8" borderId="0" xfId="0" applyFont="1" applyFill="1" applyAlignment="1">
      <alignment vertical="center" wrapText="1"/>
    </xf>
    <xf numFmtId="0" fontId="27" fillId="8" borderId="15" xfId="0" applyFont="1" applyFill="1" applyBorder="1" applyAlignment="1">
      <alignment vertical="center" wrapText="1"/>
    </xf>
    <xf numFmtId="0" fontId="30" fillId="8" borderId="0" xfId="0" applyFont="1" applyFill="1" applyAlignment="1">
      <alignment horizontal="left" vertical="center" wrapText="1"/>
    </xf>
    <xf numFmtId="0" fontId="16" fillId="8" borderId="0" xfId="0" applyFont="1" applyFill="1" applyAlignment="1">
      <alignment horizontal="left" vertical="center" wrapText="1"/>
    </xf>
    <xf numFmtId="0" fontId="16" fillId="8" borderId="0" xfId="0" applyFont="1" applyFill="1" applyAlignment="1">
      <alignment horizontal="justify" vertical="center" wrapText="1"/>
    </xf>
    <xf numFmtId="0" fontId="16" fillId="8" borderId="15" xfId="0" applyFont="1" applyFill="1" applyBorder="1" applyAlignment="1">
      <alignment horizontal="left" vertical="center" wrapText="1"/>
    </xf>
    <xf numFmtId="0" fontId="30" fillId="8" borderId="0" xfId="0" applyFont="1" applyFill="1" applyAlignment="1">
      <alignment vertical="center" wrapText="1"/>
    </xf>
    <xf numFmtId="0" fontId="16" fillId="8" borderId="0" xfId="0" applyFont="1" applyFill="1" applyAlignment="1">
      <alignment vertical="center" wrapText="1"/>
    </xf>
    <xf numFmtId="0" fontId="7" fillId="8" borderId="15" xfId="0" applyFont="1" applyFill="1" applyBorder="1" applyAlignment="1">
      <alignment vertical="center" wrapText="1"/>
    </xf>
    <xf numFmtId="0" fontId="17" fillId="8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15" xfId="0" applyBorder="1" applyAlignment="1">
      <alignment vertical="center"/>
    </xf>
    <xf numFmtId="0" fontId="2" fillId="0" borderId="0" xfId="0" applyFont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6" fillId="16" borderId="0" xfId="0" applyFont="1" applyFill="1" applyAlignment="1">
      <alignment vertical="center" wrapText="1"/>
    </xf>
    <xf numFmtId="0" fontId="18" fillId="13" borderId="18" xfId="0" applyFont="1" applyFill="1" applyBorder="1" applyAlignment="1">
      <alignment horizontal="center" vertical="top"/>
    </xf>
    <xf numFmtId="0" fontId="18" fillId="13" borderId="25" xfId="0" applyFont="1" applyFill="1" applyBorder="1" applyAlignment="1">
      <alignment horizontal="center" vertical="top"/>
    </xf>
    <xf numFmtId="0" fontId="18" fillId="13" borderId="26" xfId="0" applyFont="1" applyFill="1" applyBorder="1" applyAlignment="1">
      <alignment horizontal="left" vertical="top"/>
    </xf>
    <xf numFmtId="0" fontId="25" fillId="15" borderId="27" xfId="0" applyFont="1" applyFill="1" applyBorder="1" applyAlignment="1">
      <alignment horizontal="center" vertical="top"/>
    </xf>
    <xf numFmtId="3" fontId="25" fillId="15" borderId="28" xfId="0" applyNumberFormat="1" applyFont="1" applyFill="1" applyBorder="1" applyAlignment="1">
      <alignment horizontal="right" vertical="top"/>
    </xf>
    <xf numFmtId="0" fontId="7" fillId="0" borderId="25" xfId="0" applyFont="1" applyBorder="1" applyAlignment="1">
      <alignment horizontal="center" vertical="top"/>
    </xf>
    <xf numFmtId="3" fontId="7" fillId="0" borderId="26" xfId="0" applyNumberFormat="1" applyFont="1" applyBorder="1" applyAlignment="1">
      <alignment horizontal="right" vertical="top"/>
    </xf>
    <xf numFmtId="0" fontId="25" fillId="15" borderId="28" xfId="0" applyFont="1" applyFill="1" applyBorder="1" applyAlignment="1">
      <alignment horizontal="right" vertical="top"/>
    </xf>
    <xf numFmtId="0" fontId="7" fillId="8" borderId="0" xfId="0" applyFont="1" applyFill="1" applyAlignment="1">
      <alignment horizontal="left" vertical="center"/>
    </xf>
    <xf numFmtId="0" fontId="7" fillId="8" borderId="11" xfId="0" applyFont="1" applyFill="1" applyBorder="1" applyAlignment="1">
      <alignment vertical="center"/>
    </xf>
    <xf numFmtId="0" fontId="27" fillId="8" borderId="11" xfId="0" applyFont="1" applyFill="1" applyBorder="1" applyAlignment="1">
      <alignment horizontal="left" vertical="center" wrapText="1"/>
    </xf>
    <xf numFmtId="0" fontId="34" fillId="4" borderId="1" xfId="0" applyFont="1" applyFill="1" applyBorder="1" applyAlignment="1">
      <alignment horizontal="justify" vertical="center" wrapText="1"/>
    </xf>
    <xf numFmtId="0" fontId="5" fillId="0" borderId="1" xfId="9" applyFont="1" applyBorder="1" applyAlignment="1">
      <alignment horizontal="center"/>
    </xf>
    <xf numFmtId="0" fontId="14" fillId="17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4" fillId="0" borderId="3" xfId="0" applyFont="1" applyBorder="1" applyAlignment="1">
      <alignment horizontal="center" vertical="center" wrapText="1"/>
    </xf>
    <xf numFmtId="0" fontId="5" fillId="17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/>
    </xf>
    <xf numFmtId="0" fontId="36" fillId="0" borderId="0" xfId="0" applyFont="1" applyAlignment="1">
      <alignment horizontal="center"/>
    </xf>
    <xf numFmtId="0" fontId="36" fillId="18" borderId="0" xfId="0" applyFont="1" applyFill="1" applyAlignment="1" applyProtection="1">
      <alignment horizontal="center"/>
      <protection locked="0"/>
    </xf>
    <xf numFmtId="0" fontId="15" fillId="0" borderId="0" xfId="0" applyFont="1"/>
    <xf numFmtId="0" fontId="36" fillId="0" borderId="0" xfId="0" applyFont="1"/>
    <xf numFmtId="0" fontId="36" fillId="0" borderId="1" xfId="0" applyFont="1" applyBorder="1" applyAlignment="1">
      <alignment horizontal="centerContinuous"/>
    </xf>
    <xf numFmtId="0" fontId="36" fillId="0" borderId="1" xfId="0" applyFont="1" applyBorder="1" applyAlignment="1">
      <alignment horizontal="center"/>
    </xf>
    <xf numFmtId="0" fontId="36" fillId="0" borderId="1" xfId="0" applyFont="1" applyBorder="1"/>
    <xf numFmtId="0" fontId="36" fillId="19" borderId="1" xfId="0" applyFont="1" applyFill="1" applyBorder="1" applyAlignment="1">
      <alignment horizontal="center"/>
    </xf>
    <xf numFmtId="1" fontId="36" fillId="0" borderId="4" xfId="0" applyNumberFormat="1" applyFont="1" applyBorder="1" applyAlignment="1">
      <alignment horizontal="right"/>
    </xf>
    <xf numFmtId="0" fontId="10" fillId="0" borderId="0" xfId="0" applyFont="1"/>
    <xf numFmtId="1" fontId="36" fillId="0" borderId="1" xfId="0" applyNumberFormat="1" applyFont="1" applyBorder="1" applyAlignment="1">
      <alignment horizontal="center"/>
    </xf>
    <xf numFmtId="1" fontId="36" fillId="0" borderId="1" xfId="0" applyNumberFormat="1" applyFont="1" applyBorder="1" applyAlignment="1">
      <alignment horizontal="right"/>
    </xf>
    <xf numFmtId="1" fontId="36" fillId="0" borderId="1" xfId="0" applyNumberFormat="1" applyFont="1" applyBorder="1"/>
    <xf numFmtId="0" fontId="5" fillId="3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2" applyFont="1" applyAlignment="1">
      <alignment horizontal="center"/>
    </xf>
    <xf numFmtId="0" fontId="10" fillId="0" borderId="0" xfId="2" applyFont="1"/>
    <xf numFmtId="0" fontId="4" fillId="0" borderId="1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7" borderId="1" xfId="0" applyFont="1" applyFill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5" fillId="0" borderId="7" xfId="2" applyFont="1" applyBorder="1" applyAlignment="1">
      <alignment horizontal="left" vertical="center"/>
    </xf>
    <xf numFmtId="0" fontId="5" fillId="0" borderId="8" xfId="2" applyFont="1" applyBorder="1" applyAlignment="1">
      <alignment horizontal="left" vertical="center"/>
    </xf>
    <xf numFmtId="0" fontId="5" fillId="0" borderId="9" xfId="2" applyFont="1" applyBorder="1" applyAlignment="1">
      <alignment horizontal="left" vertical="center"/>
    </xf>
    <xf numFmtId="0" fontId="36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vertical="center" wrapText="1"/>
    </xf>
    <xf numFmtId="0" fontId="7" fillId="0" borderId="20" xfId="0" applyFont="1" applyBorder="1" applyAlignment="1">
      <alignment vertical="center" wrapText="1"/>
    </xf>
    <xf numFmtId="4" fontId="7" fillId="0" borderId="31" xfId="0" applyNumberFormat="1" applyFont="1" applyBorder="1" applyAlignment="1">
      <alignment vertical="center" wrapText="1"/>
    </xf>
    <xf numFmtId="4" fontId="7" fillId="0" borderId="25" xfId="0" applyNumberFormat="1" applyFont="1" applyBorder="1" applyAlignment="1">
      <alignment vertical="center" wrapText="1"/>
    </xf>
    <xf numFmtId="4" fontId="25" fillId="15" borderId="30" xfId="0" applyNumberFormat="1" applyFont="1" applyFill="1" applyBorder="1" applyAlignment="1">
      <alignment vertical="center" wrapText="1"/>
    </xf>
    <xf numFmtId="4" fontId="25" fillId="15" borderId="27" xfId="0" applyNumberFormat="1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15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8" fillId="13" borderId="24" xfId="0" applyFont="1" applyFill="1" applyBorder="1" applyAlignment="1">
      <alignment horizontal="center" vertical="top"/>
    </xf>
    <xf numFmtId="0" fontId="18" fillId="13" borderId="13" xfId="0" applyFont="1" applyFill="1" applyBorder="1" applyAlignment="1">
      <alignment horizontal="center" vertical="top"/>
    </xf>
    <xf numFmtId="0" fontId="18" fillId="13" borderId="21" xfId="0" applyFont="1" applyFill="1" applyBorder="1" applyAlignment="1">
      <alignment horizontal="center" vertical="top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vertical="top"/>
    </xf>
    <xf numFmtId="0" fontId="4" fillId="2" borderId="1" xfId="0" applyFont="1" applyFill="1" applyBorder="1" applyAlignment="1">
      <alignment horizontal="left" vertical="top"/>
    </xf>
    <xf numFmtId="0" fontId="5" fillId="2" borderId="1" xfId="0" applyFont="1" applyFill="1" applyBorder="1"/>
    <xf numFmtId="10" fontId="5" fillId="9" borderId="1" xfId="0" applyNumberFormat="1" applyFont="1" applyFill="1" applyBorder="1"/>
  </cellXfs>
  <cellStyles count="10">
    <cellStyle name="Comma" xfId="1" builtinId="3"/>
    <cellStyle name="Comma 2" xfId="4" xr:uid="{AD6AB649-76D4-4C4E-89E6-F574196DFD74}"/>
    <cellStyle name="Comma 2 2" xfId="7" xr:uid="{E7A0DC9B-C510-4567-8607-394B0858C46B}"/>
    <cellStyle name="Comma 3" xfId="6" xr:uid="{3EA07984-5EDD-4378-B0B5-9808ED6C6FF3}"/>
    <cellStyle name="Hyperlink" xfId="3" builtinId="8"/>
    <cellStyle name="Normal" xfId="0" builtinId="0"/>
    <cellStyle name="Normal 2" xfId="2" xr:uid="{F6E399A5-A3EA-4A34-B417-13B0FB7BF166}"/>
    <cellStyle name="Normal 2 2" xfId="5" xr:uid="{C7C1374C-6336-4CC7-9962-EA555F6A4AD0}"/>
    <cellStyle name="Normal 3" xfId="8" xr:uid="{161D348B-FE10-4CB7-A382-A457DB9A5743}"/>
    <cellStyle name="Normal 4" xfId="9" xr:uid="{0607E758-E87B-4C14-9AA7-885CF3A8BFAB}"/>
  </cellStyles>
  <dxfs count="0"/>
  <tableStyles count="0" defaultTableStyle="TableStyleMedium2" defaultPivotStyle="PivotStyleLight16"/>
  <colors>
    <mruColors>
      <color rgb="FFFF85CB"/>
      <color rgb="FFFB25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396240</xdr:colOff>
      <xdr:row>0</xdr:row>
      <xdr:rowOff>160020</xdr:rowOff>
    </xdr:from>
    <xdr:to>
      <xdr:col>23</xdr:col>
      <xdr:colOff>510540</xdr:colOff>
      <xdr:row>23</xdr:row>
      <xdr:rowOff>244746</xdr:rowOff>
    </xdr:to>
    <xdr:pic>
      <xdr:nvPicPr>
        <xdr:cNvPr id="2" name="Picture 1" descr="Pertumbuhan Ekonomi Provinsi Bali Triwulan II 2025(1)">
          <a:extLst>
            <a:ext uri="{FF2B5EF4-FFF2-40B4-BE49-F238E27FC236}">
              <a16:creationId xmlns:a16="http://schemas.microsoft.com/office/drawing/2014/main" id="{B9D51505-FD5D-4D7D-AB27-B1067A6F8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1280" y="160020"/>
          <a:ext cx="3771900" cy="53349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45720</xdr:colOff>
      <xdr:row>14</xdr:row>
      <xdr:rowOff>22860</xdr:rowOff>
    </xdr:from>
    <xdr:ext cx="3307080" cy="2500979"/>
    <xdr:pic>
      <xdr:nvPicPr>
        <xdr:cNvPr id="2" name="Picture 1">
          <a:extLst>
            <a:ext uri="{FF2B5EF4-FFF2-40B4-BE49-F238E27FC236}">
              <a16:creationId xmlns:a16="http://schemas.microsoft.com/office/drawing/2014/main" id="{48FA5F8F-879A-4097-BCC9-A07688DA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83180"/>
          <a:ext cx="3307080" cy="2500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</xdr:colOff>
      <xdr:row>4</xdr:row>
      <xdr:rowOff>351</xdr:rowOff>
    </xdr:from>
    <xdr:to>
      <xdr:col>2</xdr:col>
      <xdr:colOff>3192780</xdr:colOff>
      <xdr:row>17</xdr:row>
      <xdr:rowOff>158903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635EB9-70FD-443D-A79E-B663767B0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4840" y="769971"/>
          <a:ext cx="4457700" cy="38847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pta\OneDrive\Documents\Kuliah%20Sipil\ORGANISASI\PGIB\Update%20Detail%20Sub%20Model.xlsx" TargetMode="External"/><Relationship Id="rId1" Type="http://schemas.openxmlformats.org/officeDocument/2006/relationships/externalLinkPath" Target="/Users/capta/OneDrive/Documents/Kuliah%20Sipil/ORGANISASI/PGIB/Update%20Detail%20Sub%20Mod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8"/>
      <sheetName val="Sheet1"/>
      <sheetName val="SUB MODEL 2"/>
      <sheetName val="2.3."/>
      <sheetName val="2.1."/>
      <sheetName val="2.4.1"/>
      <sheetName val="2.4.2"/>
      <sheetName val="2.4.3"/>
      <sheetName val="2.4.4."/>
      <sheetName val="2.6.1."/>
      <sheetName val="2.6.2"/>
      <sheetName val="2.6.3"/>
      <sheetName val="Sheet2"/>
      <sheetName val="Penggunaan Kendaraan Pribadi"/>
      <sheetName val="Moda Transportasi"/>
      <sheetName val="Integrasi Antar Mo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L4" t="str">
            <v>Paling Tidak Penting</v>
          </cell>
          <cell r="N4">
            <v>0.24025974025974026</v>
          </cell>
        </row>
        <row r="5">
          <cell r="L5" t="str">
            <v>Tidak Penting</v>
          </cell>
          <cell r="N5">
            <v>0.34090909090909088</v>
          </cell>
        </row>
        <row r="6">
          <cell r="L6" t="str">
            <v>Netral</v>
          </cell>
          <cell r="N6">
            <v>0.31168831168831168</v>
          </cell>
        </row>
        <row r="7">
          <cell r="L7" t="str">
            <v>Penting</v>
          </cell>
          <cell r="N7">
            <v>8.1168831168831168E-2</v>
          </cell>
        </row>
        <row r="8">
          <cell r="L8" t="str">
            <v xml:space="preserve">Cukup Penting </v>
          </cell>
          <cell r="N8">
            <v>1.6233766233766232E-2</v>
          </cell>
        </row>
        <row r="9">
          <cell r="L9" t="str">
            <v xml:space="preserve">Paling Penting </v>
          </cell>
          <cell r="N9">
            <v>9.74025974025974E-3</v>
          </cell>
        </row>
      </sheetData>
      <sheetData sheetId="11">
        <row r="4">
          <cell r="L4" t="str">
            <v>Paling Tidak Penting</v>
          </cell>
          <cell r="N4">
            <v>5.844155844155844E-2</v>
          </cell>
        </row>
        <row r="5">
          <cell r="L5" t="str">
            <v>Tidak Penting</v>
          </cell>
          <cell r="N5">
            <v>0.14935064935064934</v>
          </cell>
        </row>
        <row r="6">
          <cell r="L6" t="str">
            <v>Netral</v>
          </cell>
          <cell r="N6">
            <v>0.37987012987012986</v>
          </cell>
        </row>
        <row r="7">
          <cell r="L7" t="str">
            <v>Penting</v>
          </cell>
          <cell r="N7">
            <v>0.29870129870129869</v>
          </cell>
        </row>
        <row r="8">
          <cell r="L8" t="str">
            <v xml:space="preserve">Cukup Penting </v>
          </cell>
          <cell r="N8">
            <v>9.7402597402597407E-2</v>
          </cell>
        </row>
        <row r="9">
          <cell r="L9" t="str">
            <v xml:space="preserve">Paling Penting </v>
          </cell>
          <cell r="N9">
            <v>1.6233766233766232E-2</v>
          </cell>
        </row>
      </sheetData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3CC17-E25F-4BF6-948E-95EB27D4C156}">
  <dimension ref="A1:G1048576"/>
  <sheetViews>
    <sheetView zoomScale="94" zoomScaleNormal="115" workbookViewId="0">
      <selection activeCell="B13" sqref="B13"/>
    </sheetView>
  </sheetViews>
  <sheetFormatPr defaultRowHeight="13.8" x14ac:dyDescent="0.25"/>
  <cols>
    <col min="1" max="1" width="64.88671875" style="6" customWidth="1"/>
    <col min="2" max="2" width="79.109375" style="5" customWidth="1"/>
    <col min="3" max="3" width="12.77734375" style="5" bestFit="1" customWidth="1"/>
    <col min="4" max="4" width="13.109375" style="5" bestFit="1" customWidth="1"/>
    <col min="5" max="5" width="43.109375" style="5" customWidth="1"/>
    <col min="6" max="6" width="21.77734375" style="5" customWidth="1"/>
    <col min="7" max="7" width="113.88671875" style="5" bestFit="1" customWidth="1"/>
    <col min="8" max="16384" width="8.88671875" style="5"/>
  </cols>
  <sheetData>
    <row r="1" spans="1:7" ht="15.6" x14ac:dyDescent="0.3">
      <c r="A1" s="194" t="s">
        <v>0</v>
      </c>
      <c r="B1" s="35"/>
      <c r="C1" s="195">
        <f>COUNTA(C3:C27,C30:C52,C55:C70)</f>
        <v>25</v>
      </c>
      <c r="D1" s="196">
        <f>E1/C1</f>
        <v>0.92</v>
      </c>
      <c r="E1" s="195">
        <f>COUNTIF(E2:E70,"Done")</f>
        <v>23</v>
      </c>
      <c r="F1" s="35"/>
      <c r="G1" s="35"/>
    </row>
    <row r="2" spans="1:7" ht="15.6" x14ac:dyDescent="0.25">
      <c r="A2" s="1" t="s">
        <v>1</v>
      </c>
      <c r="B2" s="1" t="s">
        <v>2</v>
      </c>
      <c r="C2" s="1" t="s">
        <v>3</v>
      </c>
      <c r="D2" s="7" t="s">
        <v>20</v>
      </c>
      <c r="E2" s="7" t="s">
        <v>21</v>
      </c>
      <c r="F2" s="7" t="s">
        <v>22</v>
      </c>
      <c r="G2" s="7" t="s">
        <v>174</v>
      </c>
    </row>
    <row r="3" spans="1:7" ht="15.6" x14ac:dyDescent="0.25">
      <c r="A3" s="163" t="s">
        <v>4</v>
      </c>
      <c r="B3" s="37" t="s">
        <v>5</v>
      </c>
      <c r="C3" s="31" t="s">
        <v>6</v>
      </c>
      <c r="D3" s="9"/>
      <c r="E3" s="9" t="s">
        <v>142</v>
      </c>
      <c r="F3" s="9"/>
      <c r="G3" s="33"/>
    </row>
    <row r="4" spans="1:7" ht="15.6" x14ac:dyDescent="0.25">
      <c r="A4" s="163"/>
      <c r="B4" s="37" t="s">
        <v>66</v>
      </c>
      <c r="C4" s="31" t="s">
        <v>7</v>
      </c>
      <c r="D4" s="9"/>
      <c r="E4" s="9" t="s">
        <v>142</v>
      </c>
      <c r="F4" s="9"/>
      <c r="G4" s="33"/>
    </row>
    <row r="5" spans="1:7" ht="15.6" x14ac:dyDescent="0.25">
      <c r="A5" s="163"/>
      <c r="B5" s="37" t="s">
        <v>65</v>
      </c>
      <c r="C5" s="32" t="s">
        <v>59</v>
      </c>
      <c r="D5" s="9"/>
      <c r="E5" s="9" t="s">
        <v>142</v>
      </c>
      <c r="F5" s="9"/>
      <c r="G5" s="33"/>
    </row>
    <row r="6" spans="1:7" ht="15.6" x14ac:dyDescent="0.25">
      <c r="A6" s="164" t="s">
        <v>8</v>
      </c>
      <c r="B6" s="37" t="s">
        <v>60</v>
      </c>
      <c r="C6" s="31" t="s">
        <v>9</v>
      </c>
      <c r="D6" s="9"/>
      <c r="E6" s="9" t="s">
        <v>142</v>
      </c>
      <c r="F6" s="9" t="s">
        <v>23</v>
      </c>
      <c r="G6" s="33"/>
    </row>
    <row r="7" spans="1:7" ht="15.6" x14ac:dyDescent="0.25">
      <c r="A7" s="164"/>
      <c r="B7" s="37" t="s">
        <v>61</v>
      </c>
      <c r="C7" s="32" t="s">
        <v>26</v>
      </c>
      <c r="D7" s="9"/>
      <c r="E7" s="9" t="s">
        <v>142</v>
      </c>
      <c r="F7" s="9" t="s">
        <v>23</v>
      </c>
      <c r="G7" s="33"/>
    </row>
    <row r="8" spans="1:7" ht="15.6" x14ac:dyDescent="0.25">
      <c r="A8" s="164"/>
      <c r="B8" s="37" t="s">
        <v>62</v>
      </c>
      <c r="C8" s="46" t="s">
        <v>27</v>
      </c>
      <c r="D8" s="9"/>
      <c r="E8" s="2" t="s">
        <v>142</v>
      </c>
      <c r="F8" s="9" t="s">
        <v>23</v>
      </c>
      <c r="G8" s="33" t="s">
        <v>149</v>
      </c>
    </row>
    <row r="9" spans="1:7" ht="15.6" x14ac:dyDescent="0.25">
      <c r="A9" s="163" t="s">
        <v>10</v>
      </c>
      <c r="B9" s="37" t="s">
        <v>63</v>
      </c>
      <c r="C9" s="32" t="s">
        <v>28</v>
      </c>
      <c r="D9" s="9"/>
      <c r="E9" s="9" t="s">
        <v>142</v>
      </c>
      <c r="F9" s="9" t="s">
        <v>24</v>
      </c>
      <c r="G9" s="33"/>
    </row>
    <row r="10" spans="1:7" ht="15.6" x14ac:dyDescent="0.25">
      <c r="A10" s="163"/>
      <c r="B10" s="37" t="s">
        <v>64</v>
      </c>
      <c r="C10" s="32" t="s">
        <v>29</v>
      </c>
      <c r="D10" s="9"/>
      <c r="E10" s="9" t="s">
        <v>142</v>
      </c>
      <c r="F10" s="9" t="s">
        <v>24</v>
      </c>
      <c r="G10" s="33"/>
    </row>
    <row r="11" spans="1:7" ht="15.6" x14ac:dyDescent="0.25">
      <c r="A11" s="164" t="s">
        <v>11</v>
      </c>
      <c r="B11" s="37" t="s">
        <v>49</v>
      </c>
      <c r="C11" s="32" t="s">
        <v>30</v>
      </c>
      <c r="D11" s="9" t="s">
        <v>171</v>
      </c>
      <c r="E11" s="9" t="s">
        <v>142</v>
      </c>
      <c r="F11" s="9" t="s">
        <v>23</v>
      </c>
      <c r="G11" s="33"/>
    </row>
    <row r="12" spans="1:7" ht="15.6" x14ac:dyDescent="0.3">
      <c r="A12" s="164"/>
      <c r="B12" s="35" t="s">
        <v>50</v>
      </c>
      <c r="C12" s="32" t="s">
        <v>44</v>
      </c>
      <c r="D12" s="9" t="s">
        <v>171</v>
      </c>
      <c r="E12" s="9" t="s">
        <v>142</v>
      </c>
      <c r="F12" s="9" t="s">
        <v>23</v>
      </c>
      <c r="G12" s="33"/>
    </row>
    <row r="13" spans="1:7" ht="15.6" x14ac:dyDescent="0.3">
      <c r="A13" s="164"/>
      <c r="B13" s="35" t="s">
        <v>67</v>
      </c>
      <c r="C13" s="32" t="s">
        <v>31</v>
      </c>
      <c r="D13" s="9" t="s">
        <v>171</v>
      </c>
      <c r="E13" s="9" t="s">
        <v>142</v>
      </c>
      <c r="F13" s="9" t="s">
        <v>23</v>
      </c>
      <c r="G13" s="33"/>
    </row>
    <row r="14" spans="1:7" ht="15.6" x14ac:dyDescent="0.3">
      <c r="A14" s="164"/>
      <c r="B14" s="35" t="s">
        <v>68</v>
      </c>
      <c r="C14" s="32" t="s">
        <v>32</v>
      </c>
      <c r="D14" s="9"/>
      <c r="E14" s="9" t="s">
        <v>142</v>
      </c>
      <c r="F14" s="9"/>
      <c r="G14" s="33"/>
    </row>
    <row r="15" spans="1:7" ht="15.6" x14ac:dyDescent="0.25">
      <c r="A15" s="163" t="s">
        <v>12</v>
      </c>
      <c r="B15" s="37" t="s">
        <v>45</v>
      </c>
      <c r="C15" s="32" t="s">
        <v>33</v>
      </c>
      <c r="D15" s="9"/>
      <c r="E15" s="9" t="s">
        <v>142</v>
      </c>
      <c r="F15" s="9"/>
      <c r="G15" s="33"/>
    </row>
    <row r="16" spans="1:7" ht="15.6" x14ac:dyDescent="0.25">
      <c r="A16" s="163"/>
      <c r="B16" s="37" t="s">
        <v>51</v>
      </c>
      <c r="C16" s="32" t="s">
        <v>34</v>
      </c>
      <c r="D16" s="9"/>
      <c r="E16" s="9" t="s">
        <v>142</v>
      </c>
      <c r="F16" s="9"/>
      <c r="G16" s="33"/>
    </row>
    <row r="17" spans="1:7" ht="15.6" x14ac:dyDescent="0.25">
      <c r="A17" s="163"/>
      <c r="B17" s="37" t="s">
        <v>52</v>
      </c>
      <c r="C17" s="32" t="s">
        <v>35</v>
      </c>
      <c r="D17" s="9"/>
      <c r="E17" s="9" t="s">
        <v>142</v>
      </c>
      <c r="F17" s="9"/>
      <c r="G17" s="33"/>
    </row>
    <row r="18" spans="1:7" ht="15.6" x14ac:dyDescent="0.25">
      <c r="A18" s="163"/>
      <c r="B18" s="37" t="s">
        <v>53</v>
      </c>
      <c r="C18" s="32" t="s">
        <v>36</v>
      </c>
      <c r="D18" s="9"/>
      <c r="E18" s="9" t="s">
        <v>142</v>
      </c>
      <c r="F18" s="9"/>
      <c r="G18" s="33"/>
    </row>
    <row r="19" spans="1:7" ht="15.6" x14ac:dyDescent="0.25">
      <c r="A19" s="164" t="s">
        <v>13</v>
      </c>
      <c r="B19" s="149" t="s">
        <v>54</v>
      </c>
      <c r="C19" s="46" t="s">
        <v>37</v>
      </c>
      <c r="D19" s="9" t="s">
        <v>25</v>
      </c>
      <c r="E19" s="9" t="s">
        <v>142</v>
      </c>
      <c r="F19" s="9" t="s">
        <v>243</v>
      </c>
      <c r="G19" s="33"/>
    </row>
    <row r="20" spans="1:7" ht="15.6" x14ac:dyDescent="0.25">
      <c r="A20" s="164"/>
      <c r="B20" s="37" t="s">
        <v>14</v>
      </c>
      <c r="C20" s="46" t="s">
        <v>38</v>
      </c>
      <c r="D20" s="9" t="s">
        <v>25</v>
      </c>
      <c r="E20" s="9" t="s">
        <v>142</v>
      </c>
      <c r="F20" s="9" t="s">
        <v>243</v>
      </c>
      <c r="G20" s="33"/>
    </row>
    <row r="21" spans="1:7" ht="15.6" x14ac:dyDescent="0.25">
      <c r="A21" s="164"/>
      <c r="B21" s="37" t="s">
        <v>55</v>
      </c>
      <c r="C21" s="46" t="s">
        <v>39</v>
      </c>
      <c r="D21" s="9" t="s">
        <v>25</v>
      </c>
      <c r="E21" s="9" t="s">
        <v>142</v>
      </c>
      <c r="F21" s="9" t="s">
        <v>243</v>
      </c>
      <c r="G21" s="33"/>
    </row>
    <row r="22" spans="1:7" ht="15.6" x14ac:dyDescent="0.25">
      <c r="A22" s="163" t="s">
        <v>15</v>
      </c>
      <c r="B22" s="143" t="s">
        <v>69</v>
      </c>
      <c r="C22" s="3" t="s">
        <v>40</v>
      </c>
      <c r="D22" s="9"/>
      <c r="E22" s="9"/>
      <c r="F22" s="9" t="s">
        <v>243</v>
      </c>
      <c r="G22" s="33"/>
    </row>
    <row r="23" spans="1:7" ht="15.6" x14ac:dyDescent="0.25">
      <c r="A23" s="163"/>
      <c r="B23" s="37" t="s">
        <v>16</v>
      </c>
      <c r="C23" s="32" t="s">
        <v>41</v>
      </c>
      <c r="D23" s="9"/>
      <c r="E23" s="9" t="s">
        <v>142</v>
      </c>
      <c r="F23" s="9"/>
      <c r="G23" s="33"/>
    </row>
    <row r="24" spans="1:7" ht="15.6" x14ac:dyDescent="0.25">
      <c r="A24" s="163"/>
      <c r="B24" s="143" t="s">
        <v>17</v>
      </c>
      <c r="C24" s="3" t="s">
        <v>42</v>
      </c>
      <c r="D24" s="9"/>
      <c r="E24" s="9"/>
      <c r="F24" s="9" t="s">
        <v>243</v>
      </c>
      <c r="G24" s="33"/>
    </row>
    <row r="25" spans="1:7" ht="15.6" x14ac:dyDescent="0.25">
      <c r="A25" s="164" t="s">
        <v>18</v>
      </c>
      <c r="B25" s="37" t="s">
        <v>56</v>
      </c>
      <c r="C25" s="46" t="s">
        <v>43</v>
      </c>
      <c r="D25" s="9"/>
      <c r="E25" s="9" t="s">
        <v>142</v>
      </c>
      <c r="F25" s="9" t="s">
        <v>243</v>
      </c>
      <c r="G25" s="33"/>
    </row>
    <row r="26" spans="1:7" ht="15.6" x14ac:dyDescent="0.25">
      <c r="A26" s="164"/>
      <c r="B26" s="37" t="s">
        <v>46</v>
      </c>
      <c r="C26" s="46" t="s">
        <v>47</v>
      </c>
      <c r="D26" s="9"/>
      <c r="E26" s="9" t="s">
        <v>142</v>
      </c>
      <c r="F26" s="9" t="s">
        <v>243</v>
      </c>
      <c r="G26" s="33"/>
    </row>
    <row r="27" spans="1:7" ht="15.6" x14ac:dyDescent="0.25">
      <c r="A27" s="164"/>
      <c r="B27" s="37" t="s">
        <v>57</v>
      </c>
      <c r="C27" s="46" t="s">
        <v>48</v>
      </c>
      <c r="D27" s="9"/>
      <c r="E27" s="9" t="s">
        <v>142</v>
      </c>
      <c r="F27" s="9" t="s">
        <v>243</v>
      </c>
      <c r="G27" s="33"/>
    </row>
    <row r="28" spans="1:7" ht="15.6" customHeight="1" x14ac:dyDescent="0.25">
      <c r="A28" s="193"/>
      <c r="B28" s="193"/>
      <c r="C28" s="193"/>
      <c r="D28" s="193"/>
      <c r="E28" s="193"/>
      <c r="F28" s="193"/>
    </row>
    <row r="29" spans="1:7" ht="15.6" customHeight="1" x14ac:dyDescent="0.25">
      <c r="A29" s="193"/>
      <c r="B29" s="193"/>
      <c r="C29" s="193"/>
      <c r="D29" s="193"/>
      <c r="E29" s="193"/>
      <c r="F29" s="193"/>
    </row>
    <row r="30" spans="1:7" ht="15.6" x14ac:dyDescent="0.25">
      <c r="A30" s="193"/>
      <c r="B30" s="193"/>
      <c r="C30" s="193"/>
      <c r="D30" s="193"/>
      <c r="E30" s="193"/>
      <c r="F30" s="193"/>
      <c r="G30" s="191"/>
    </row>
    <row r="31" spans="1:7" ht="15.6" x14ac:dyDescent="0.25">
      <c r="A31" s="193"/>
      <c r="B31" s="193"/>
      <c r="C31" s="193"/>
      <c r="D31" s="193"/>
      <c r="E31" s="193"/>
      <c r="F31" s="193"/>
      <c r="G31" s="191"/>
    </row>
    <row r="32" spans="1:7" ht="15.6" x14ac:dyDescent="0.25">
      <c r="A32" s="193"/>
      <c r="B32" s="193"/>
      <c r="C32" s="193"/>
      <c r="D32" s="193"/>
      <c r="E32" s="193"/>
      <c r="F32" s="193"/>
      <c r="G32" s="191"/>
    </row>
    <row r="33" spans="1:7" ht="15.6" x14ac:dyDescent="0.25">
      <c r="A33" s="193"/>
      <c r="B33" s="193"/>
      <c r="C33" s="193"/>
      <c r="D33" s="193"/>
      <c r="E33" s="193"/>
      <c r="F33" s="193"/>
      <c r="G33" s="191"/>
    </row>
    <row r="34" spans="1:7" ht="15.6" customHeight="1" x14ac:dyDescent="0.25">
      <c r="A34" s="193"/>
      <c r="B34" s="193"/>
      <c r="C34" s="193"/>
      <c r="D34" s="193"/>
      <c r="E34" s="193"/>
      <c r="F34" s="193"/>
    </row>
    <row r="35" spans="1:7" ht="15.6" customHeight="1" x14ac:dyDescent="0.25">
      <c r="A35" s="193"/>
      <c r="B35" s="193"/>
      <c r="C35" s="193"/>
      <c r="D35" s="193"/>
      <c r="E35" s="193"/>
      <c r="F35" s="193"/>
    </row>
    <row r="36" spans="1:7" ht="15.6" customHeight="1" x14ac:dyDescent="0.25">
      <c r="A36" s="193"/>
      <c r="B36" s="193"/>
      <c r="C36" s="193"/>
      <c r="D36" s="193"/>
      <c r="E36" s="193"/>
      <c r="F36" s="193"/>
    </row>
    <row r="37" spans="1:7" ht="15.6" customHeight="1" x14ac:dyDescent="0.25">
      <c r="A37" s="193"/>
      <c r="B37" s="193"/>
      <c r="C37" s="193"/>
      <c r="D37" s="193"/>
      <c r="E37" s="193"/>
      <c r="F37" s="193"/>
    </row>
    <row r="38" spans="1:7" ht="15.6" customHeight="1" x14ac:dyDescent="0.25">
      <c r="A38" s="193"/>
      <c r="B38" s="193"/>
      <c r="C38" s="193"/>
      <c r="D38" s="193"/>
      <c r="E38" s="193"/>
      <c r="F38" s="193"/>
    </row>
    <row r="39" spans="1:7" ht="15.6" customHeight="1" x14ac:dyDescent="0.25">
      <c r="A39" s="193"/>
      <c r="B39" s="193"/>
      <c r="C39" s="193"/>
      <c r="D39" s="193"/>
      <c r="E39" s="193"/>
      <c r="F39" s="193"/>
    </row>
    <row r="40" spans="1:7" ht="15.6" customHeight="1" x14ac:dyDescent="0.25">
      <c r="A40" s="193"/>
      <c r="B40" s="193"/>
      <c r="C40" s="193"/>
      <c r="D40" s="193"/>
      <c r="E40" s="193"/>
      <c r="F40" s="193"/>
    </row>
    <row r="41" spans="1:7" ht="15.6" customHeight="1" x14ac:dyDescent="0.25">
      <c r="A41" s="193"/>
      <c r="B41" s="193"/>
      <c r="C41" s="193"/>
      <c r="D41" s="193"/>
      <c r="E41" s="193"/>
      <c r="F41" s="193"/>
    </row>
    <row r="42" spans="1:7" ht="15.6" customHeight="1" x14ac:dyDescent="0.25">
      <c r="A42" s="193"/>
      <c r="B42" s="193"/>
      <c r="C42" s="193"/>
      <c r="D42" s="193"/>
      <c r="E42" s="193"/>
      <c r="F42" s="193"/>
    </row>
    <row r="43" spans="1:7" ht="15.6" customHeight="1" x14ac:dyDescent="0.25">
      <c r="A43" s="193"/>
      <c r="B43" s="193"/>
      <c r="C43" s="193"/>
      <c r="D43" s="193"/>
      <c r="E43" s="193"/>
      <c r="F43" s="193"/>
    </row>
    <row r="44" spans="1:7" ht="15.6" x14ac:dyDescent="0.3">
      <c r="A44" s="193"/>
      <c r="B44" s="193"/>
      <c r="C44" s="193"/>
      <c r="D44" s="193"/>
      <c r="E44" s="193"/>
      <c r="F44" s="193"/>
      <c r="G44" s="192"/>
    </row>
    <row r="45" spans="1:7" ht="15.6" x14ac:dyDescent="0.3">
      <c r="A45" s="193"/>
      <c r="B45" s="193"/>
      <c r="C45" s="193"/>
      <c r="D45" s="193"/>
      <c r="E45" s="193"/>
      <c r="F45" s="193"/>
      <c r="G45" s="192"/>
    </row>
    <row r="46" spans="1:7" ht="15.6" x14ac:dyDescent="0.3">
      <c r="A46" s="193"/>
      <c r="B46" s="193"/>
      <c r="C46" s="193"/>
      <c r="D46" s="193"/>
      <c r="E46" s="193"/>
      <c r="F46" s="193"/>
      <c r="G46" s="192"/>
    </row>
    <row r="47" spans="1:7" ht="15.6" customHeight="1" x14ac:dyDescent="0.25">
      <c r="A47" s="193"/>
      <c r="B47" s="193"/>
      <c r="C47" s="193"/>
      <c r="D47" s="193"/>
      <c r="E47" s="193"/>
      <c r="F47" s="193"/>
    </row>
    <row r="48" spans="1:7" ht="15.6" customHeight="1" x14ac:dyDescent="0.25">
      <c r="A48" s="193"/>
      <c r="B48" s="193"/>
      <c r="C48" s="193"/>
      <c r="D48" s="193"/>
      <c r="E48" s="193"/>
      <c r="F48" s="193"/>
    </row>
    <row r="49" spans="1:7" ht="15.6" customHeight="1" x14ac:dyDescent="0.25">
      <c r="A49" s="193"/>
      <c r="B49" s="193"/>
      <c r="C49" s="193"/>
      <c r="D49" s="193"/>
      <c r="E49" s="193"/>
      <c r="F49" s="193"/>
    </row>
    <row r="50" spans="1:7" ht="15.6" x14ac:dyDescent="0.3">
      <c r="A50" s="193"/>
      <c r="B50" s="193"/>
      <c r="C50" s="193"/>
      <c r="D50" s="193"/>
      <c r="E50" s="193"/>
      <c r="F50" s="193"/>
      <c r="G50" s="192"/>
    </row>
    <row r="51" spans="1:7" ht="15.6" x14ac:dyDescent="0.3">
      <c r="A51" s="193"/>
      <c r="B51" s="193"/>
      <c r="C51" s="193"/>
      <c r="D51" s="193"/>
      <c r="E51" s="193"/>
      <c r="F51" s="193"/>
      <c r="G51" s="192"/>
    </row>
    <row r="52" spans="1:7" ht="15.6" x14ac:dyDescent="0.3">
      <c r="A52" s="193"/>
      <c r="B52" s="193"/>
      <c r="C52" s="193"/>
      <c r="D52" s="193"/>
      <c r="E52" s="193"/>
      <c r="F52" s="193"/>
      <c r="G52" s="192"/>
    </row>
    <row r="53" spans="1:7" ht="15.6" customHeight="1" x14ac:dyDescent="0.25">
      <c r="A53" s="193"/>
      <c r="B53" s="193"/>
      <c r="C53" s="193"/>
      <c r="D53" s="193"/>
      <c r="E53" s="193"/>
      <c r="F53" s="193"/>
    </row>
    <row r="54" spans="1:7" ht="15.6" customHeight="1" x14ac:dyDescent="0.25">
      <c r="A54" s="193"/>
      <c r="B54" s="193"/>
      <c r="C54" s="193"/>
      <c r="D54" s="193"/>
      <c r="E54" s="193"/>
      <c r="F54" s="193"/>
    </row>
    <row r="55" spans="1:7" ht="15.6" customHeight="1" x14ac:dyDescent="0.25">
      <c r="A55" s="193"/>
      <c r="B55" s="193"/>
      <c r="C55" s="193"/>
      <c r="D55" s="193"/>
      <c r="E55" s="193"/>
      <c r="F55" s="193"/>
    </row>
    <row r="56" spans="1:7" ht="15.6" customHeight="1" x14ac:dyDescent="0.25">
      <c r="A56" s="193"/>
      <c r="B56" s="193"/>
      <c r="C56" s="193"/>
      <c r="D56" s="193"/>
      <c r="E56" s="193"/>
      <c r="F56" s="193"/>
    </row>
    <row r="57" spans="1:7" ht="16.2" customHeight="1" x14ac:dyDescent="0.25">
      <c r="A57" s="193"/>
      <c r="B57" s="193"/>
      <c r="C57" s="193"/>
      <c r="D57" s="193"/>
      <c r="E57" s="193"/>
      <c r="F57" s="193"/>
    </row>
    <row r="58" spans="1:7" ht="16.2" customHeight="1" x14ac:dyDescent="0.25">
      <c r="A58" s="193"/>
      <c r="B58" s="193"/>
      <c r="C58" s="193"/>
      <c r="D58" s="193"/>
      <c r="E58" s="193"/>
      <c r="F58" s="193"/>
    </row>
    <row r="59" spans="1:7" ht="16.2" customHeight="1" x14ac:dyDescent="0.25">
      <c r="A59" s="193"/>
      <c r="B59" s="193"/>
      <c r="C59" s="193"/>
      <c r="D59" s="193"/>
      <c r="E59" s="193"/>
      <c r="F59" s="193"/>
    </row>
    <row r="60" spans="1:7" ht="16.2" customHeight="1" x14ac:dyDescent="0.25">
      <c r="A60" s="193"/>
      <c r="B60" s="193"/>
      <c r="C60" s="193"/>
      <c r="D60" s="193"/>
      <c r="E60" s="193"/>
      <c r="F60" s="193"/>
    </row>
    <row r="61" spans="1:7" ht="15.6" customHeight="1" x14ac:dyDescent="0.25">
      <c r="A61" s="193"/>
      <c r="B61" s="193"/>
      <c r="C61" s="193"/>
      <c r="D61" s="193"/>
      <c r="E61" s="193"/>
      <c r="F61" s="193"/>
    </row>
    <row r="62" spans="1:7" ht="15.6" customHeight="1" x14ac:dyDescent="0.25">
      <c r="A62" s="193"/>
      <c r="B62" s="193"/>
      <c r="C62" s="193"/>
      <c r="D62" s="193"/>
      <c r="E62" s="193"/>
      <c r="F62" s="193"/>
    </row>
    <row r="63" spans="1:7" ht="15.6" customHeight="1" x14ac:dyDescent="0.25">
      <c r="A63" s="193"/>
      <c r="B63" s="193"/>
      <c r="C63" s="193"/>
      <c r="D63" s="193"/>
      <c r="E63" s="193"/>
      <c r="F63" s="193"/>
    </row>
    <row r="64" spans="1:7" ht="15.6" customHeight="1" x14ac:dyDescent="0.25">
      <c r="A64" s="193"/>
      <c r="B64" s="193"/>
      <c r="C64" s="193"/>
      <c r="D64" s="193"/>
      <c r="E64" s="193"/>
      <c r="F64" s="193"/>
    </row>
    <row r="65" spans="1:6" ht="15.6" customHeight="1" x14ac:dyDescent="0.25">
      <c r="A65" s="193"/>
      <c r="B65" s="193"/>
      <c r="C65" s="193"/>
      <c r="D65" s="193"/>
      <c r="E65" s="193"/>
      <c r="F65" s="193"/>
    </row>
    <row r="66" spans="1:6" ht="15.6" customHeight="1" x14ac:dyDescent="0.25">
      <c r="A66" s="193"/>
      <c r="B66" s="193"/>
      <c r="C66" s="193"/>
      <c r="D66" s="193"/>
      <c r="E66" s="193"/>
      <c r="F66" s="193"/>
    </row>
    <row r="67" spans="1:6" ht="15.6" customHeight="1" x14ac:dyDescent="0.25">
      <c r="A67" s="193"/>
      <c r="B67" s="193"/>
      <c r="C67" s="193"/>
      <c r="D67" s="193"/>
      <c r="E67" s="193"/>
      <c r="F67" s="193"/>
    </row>
    <row r="68" spans="1:6" ht="15.6" customHeight="1" x14ac:dyDescent="0.25">
      <c r="A68" s="193"/>
      <c r="B68" s="193"/>
      <c r="C68" s="193"/>
      <c r="D68" s="193"/>
      <c r="E68" s="193"/>
      <c r="F68" s="193"/>
    </row>
    <row r="69" spans="1:6" ht="15.6" customHeight="1" x14ac:dyDescent="0.25">
      <c r="A69" s="193"/>
      <c r="B69" s="193"/>
      <c r="C69" s="193"/>
      <c r="D69" s="193"/>
      <c r="E69" s="193"/>
      <c r="F69" s="193"/>
    </row>
    <row r="70" spans="1:6" ht="15.6" customHeight="1" x14ac:dyDescent="0.25">
      <c r="A70" s="193"/>
      <c r="B70" s="193"/>
      <c r="C70" s="193"/>
      <c r="D70" s="193"/>
      <c r="E70" s="193"/>
      <c r="F70" s="193"/>
    </row>
    <row r="71" spans="1:6" ht="15.6" x14ac:dyDescent="0.3">
      <c r="B71" s="8"/>
      <c r="C71" s="4"/>
    </row>
    <row r="72" spans="1:6" ht="15.6" x14ac:dyDescent="0.25">
      <c r="C72" s="4"/>
    </row>
    <row r="73" spans="1:6" ht="15.6" x14ac:dyDescent="0.25">
      <c r="C73" s="4"/>
    </row>
    <row r="74" spans="1:6" ht="15.6" x14ac:dyDescent="0.25">
      <c r="C74" s="4"/>
    </row>
    <row r="75" spans="1:6" ht="15.6" x14ac:dyDescent="0.25">
      <c r="C75" s="4"/>
    </row>
    <row r="1048576" spans="6:6" ht="15.6" x14ac:dyDescent="0.3">
      <c r="F1048576" s="10"/>
    </row>
  </sheetData>
  <mergeCells count="8">
    <mergeCell ref="A3:A5"/>
    <mergeCell ref="A9:A10"/>
    <mergeCell ref="A11:A14"/>
    <mergeCell ref="A15:A18"/>
    <mergeCell ref="A19:A21"/>
    <mergeCell ref="A22:A24"/>
    <mergeCell ref="A6:A8"/>
    <mergeCell ref="A25:A27"/>
  </mergeCells>
  <phoneticPr fontId="8" type="noConversion"/>
  <hyperlinks>
    <hyperlink ref="C3" location="'1.1.1.'!A1" display="1.1.1." xr:uid="{3EC4157C-FC77-4449-888F-CB51E53BD4EB}"/>
    <hyperlink ref="C4" location="'1.1.2.'!A1" display="1.1.2." xr:uid="{24DB588B-BF6B-4851-A2A5-E3CF3F09DBD2}"/>
    <hyperlink ref="C5" location="'1.1.3.'!A1" display="1.1.3." xr:uid="{72E8DC2F-C46D-4FFA-8891-8390AA46D381}"/>
    <hyperlink ref="C14" location="'1.4.4'!A1" display="1.4.4." xr:uid="{E758880F-58CD-4869-85F7-376F5250F239}"/>
    <hyperlink ref="C15" location="'1.5.1.'!A1" display="1.5.1." xr:uid="{1F61AB13-845A-4280-BCD0-A0B0251C1816}"/>
    <hyperlink ref="C16" location="'1.5.2.'!A1" display="1.5.2." xr:uid="{42DBE99E-90E6-415B-AE5B-559E0DD7B727}"/>
    <hyperlink ref="C17" location="'1.5.3'!A1" display="1.5.3." xr:uid="{AA83E32C-9A43-4148-B4AB-B5CE517B9BD9}"/>
    <hyperlink ref="C18" location="'1.5.4.'!A1" display="1.5.4." xr:uid="{EC660237-F094-4113-9D21-8EE7EA3D02A4}"/>
    <hyperlink ref="C23" location="'1.7.2.'!A1" display="1.7.2." xr:uid="{3DCB9128-D971-4783-A271-8098EA4171F1}"/>
    <hyperlink ref="C11" location="'1.4.1.'!A1" display="1.4.1." xr:uid="{A93ADC24-E557-4041-9E94-F81092FE49D0}"/>
    <hyperlink ref="C12" location="'1.4.2'!A1" display="1.4.2." xr:uid="{2A3540D5-ACBC-4B6B-8600-069D50A220EF}"/>
    <hyperlink ref="C13" location="'1.4.3'!A1" display="1.4.3." xr:uid="{EF26FB49-3C1E-4036-A205-3CE95832C6BE}"/>
    <hyperlink ref="C7" location="'1.2.2'!A1" display="1.2.2." xr:uid="{F20DC9C9-731E-4BDD-B670-CCB54DA77FE9}"/>
    <hyperlink ref="C6" location="'1.2.1'!A1" display="1.2.1." xr:uid="{732C9C4E-67F7-4032-9900-4B23FCDD94C1}"/>
    <hyperlink ref="C8" location="'1.2.3.'!A1" display="1.2.3." xr:uid="{B7E6386D-9E2A-4A3E-8F10-2985F3B8180A}"/>
    <hyperlink ref="C9" location="'1.3.1.'!A1" display="1.3.1." xr:uid="{886FDA2D-50D8-4F74-8F2A-77DE448EA76B}"/>
    <hyperlink ref="C10" location="'1.3.2.'!A1" display="1.3.2." xr:uid="{3BBA9C6A-BB73-4788-B0EF-A89388F3F6F0}"/>
    <hyperlink ref="C19" location="'1.6.1.'!A1" display="1.6.1." xr:uid="{10FBEF26-9143-43A4-83C3-DC701C6170A1}"/>
    <hyperlink ref="C20" location="'1.6.2.'!A1" display="1.6.2." xr:uid="{4039DB3E-67A7-48D9-9F73-46CC70993815}"/>
    <hyperlink ref="C25" location="'1.8.1'!A1" display="1.8.1." xr:uid="{76A6C912-811A-4134-906E-9723F2010C79}"/>
    <hyperlink ref="C26" location="'1.8.2.'!A1" display="1.8.2." xr:uid="{157FF73B-2AAA-497E-8F72-C0D05189BB14}"/>
    <hyperlink ref="C27" location="'1.8.3'!A1" display="1.8.3." xr:uid="{A1BE24FC-A3D2-4147-ACEA-1FDDE5B9517C}"/>
    <hyperlink ref="C21" location="'1.6.3'!A1" display="1.6.3." xr:uid="{2F48D766-BCC6-4DF7-A5BE-5EB0C0E1668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FB09E-E4F5-4B5F-9294-5E022A9A1D7D}">
  <dimension ref="A1:B7"/>
  <sheetViews>
    <sheetView workbookViewId="0"/>
  </sheetViews>
  <sheetFormatPr defaultRowHeight="14.4" x14ac:dyDescent="0.3"/>
  <cols>
    <col min="1" max="1" width="38.109375" bestFit="1" customWidth="1"/>
    <col min="2" max="2" width="146" bestFit="1" customWidth="1"/>
  </cols>
  <sheetData>
    <row r="1" spans="1:2" x14ac:dyDescent="0.3">
      <c r="A1" s="45" t="s">
        <v>148</v>
      </c>
    </row>
    <row r="2" spans="1:2" x14ac:dyDescent="0.3">
      <c r="A2" s="47" t="s">
        <v>150</v>
      </c>
      <c r="B2" s="52" t="s">
        <v>151</v>
      </c>
    </row>
    <row r="3" spans="1:2" x14ac:dyDescent="0.3">
      <c r="A3" s="171" t="s">
        <v>152</v>
      </c>
      <c r="B3" s="49" t="s">
        <v>153</v>
      </c>
    </row>
    <row r="4" spans="1:2" x14ac:dyDescent="0.3">
      <c r="A4" s="171"/>
      <c r="B4" s="51" t="s">
        <v>154</v>
      </c>
    </row>
    <row r="5" spans="1:2" x14ac:dyDescent="0.3">
      <c r="A5" s="171"/>
      <c r="B5" s="50" t="s">
        <v>155</v>
      </c>
    </row>
    <row r="6" spans="1:2" x14ac:dyDescent="0.3">
      <c r="A6" s="171" t="s">
        <v>156</v>
      </c>
      <c r="B6" s="51" t="s">
        <v>157</v>
      </c>
    </row>
    <row r="7" spans="1:2" x14ac:dyDescent="0.3">
      <c r="A7" s="171"/>
      <c r="B7" s="50" t="s">
        <v>158</v>
      </c>
    </row>
  </sheetData>
  <mergeCells count="2">
    <mergeCell ref="A3:A5"/>
    <mergeCell ref="A6:A7"/>
  </mergeCells>
  <hyperlinks>
    <hyperlink ref="A1" location="'Daftar Isi'!A1" display="Daftar Isi" xr:uid="{AFAFFE42-FED8-4842-9E6F-6D7879B8D065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2CEC1-603F-479A-8205-94D7E1CBA8E0}">
  <dimension ref="A1:B3"/>
  <sheetViews>
    <sheetView workbookViewId="0"/>
  </sheetViews>
  <sheetFormatPr defaultRowHeight="14.4" x14ac:dyDescent="0.3"/>
  <cols>
    <col min="1" max="1" width="38.109375" bestFit="1" customWidth="1"/>
    <col min="2" max="2" width="146" bestFit="1" customWidth="1"/>
  </cols>
  <sheetData>
    <row r="1" spans="1:2" x14ac:dyDescent="0.3">
      <c r="A1" s="45" t="s">
        <v>148</v>
      </c>
    </row>
    <row r="2" spans="1:2" x14ac:dyDescent="0.3">
      <c r="A2" s="171" t="s">
        <v>159</v>
      </c>
      <c r="B2" s="51" t="s">
        <v>160</v>
      </c>
    </row>
    <row r="3" spans="1:2" x14ac:dyDescent="0.3">
      <c r="A3" s="171"/>
      <c r="B3" s="50" t="s">
        <v>161</v>
      </c>
    </row>
  </sheetData>
  <mergeCells count="1">
    <mergeCell ref="A2:A3"/>
  </mergeCells>
  <hyperlinks>
    <hyperlink ref="A1" location="'Daftar Isi'!A1" display="Daftar Isi" xr:uid="{3D2C578F-E211-475F-A50F-57AFB243A04E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422AF-C5B0-4009-A4A3-C7CCEED93EA3}">
  <dimension ref="A1:B7"/>
  <sheetViews>
    <sheetView workbookViewId="0"/>
  </sheetViews>
  <sheetFormatPr defaultRowHeight="14.4" x14ac:dyDescent="0.3"/>
  <cols>
    <col min="1" max="1" width="38.109375" bestFit="1" customWidth="1"/>
    <col min="2" max="2" width="146" bestFit="1" customWidth="1"/>
  </cols>
  <sheetData>
    <row r="1" spans="1:2" x14ac:dyDescent="0.3">
      <c r="A1" s="45" t="s">
        <v>148</v>
      </c>
    </row>
    <row r="2" spans="1:2" x14ac:dyDescent="0.3">
      <c r="A2" s="171" t="s">
        <v>162</v>
      </c>
      <c r="B2" s="51" t="s">
        <v>163</v>
      </c>
    </row>
    <row r="3" spans="1:2" x14ac:dyDescent="0.3">
      <c r="A3" s="171"/>
      <c r="B3" s="50" t="s">
        <v>164</v>
      </c>
    </row>
    <row r="4" spans="1:2" x14ac:dyDescent="0.3">
      <c r="A4" s="171" t="s">
        <v>165</v>
      </c>
      <c r="B4" s="51" t="s">
        <v>166</v>
      </c>
    </row>
    <row r="5" spans="1:2" x14ac:dyDescent="0.3">
      <c r="A5" s="171"/>
      <c r="B5" s="51" t="s">
        <v>167</v>
      </c>
    </row>
    <row r="6" spans="1:2" x14ac:dyDescent="0.3">
      <c r="A6" s="171"/>
      <c r="B6" s="50" t="s">
        <v>168</v>
      </c>
    </row>
    <row r="7" spans="1:2" x14ac:dyDescent="0.3">
      <c r="A7" s="48" t="s">
        <v>169</v>
      </c>
      <c r="B7" s="50" t="s">
        <v>170</v>
      </c>
    </row>
  </sheetData>
  <mergeCells count="2">
    <mergeCell ref="A2:A3"/>
    <mergeCell ref="A4:A6"/>
  </mergeCells>
  <hyperlinks>
    <hyperlink ref="A1" location="'Daftar Isi'!A1" display="Daftar Isi" xr:uid="{ACFF1FE2-D714-4BF5-8FAE-2D5395DCD65C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63A8A-5F71-478A-AFA3-8E5FF207EECC}">
  <sheetPr>
    <outlinePr summaryBelow="0" summaryRight="0"/>
  </sheetPr>
  <dimension ref="A1:Z1001"/>
  <sheetViews>
    <sheetView workbookViewId="0"/>
  </sheetViews>
  <sheetFormatPr defaultColWidth="14.44140625" defaultRowHeight="15" customHeight="1" x14ac:dyDescent="0.3"/>
  <cols>
    <col min="1" max="1" width="23.88671875" style="13" customWidth="1"/>
    <col min="2" max="2" width="19.109375" style="13" customWidth="1"/>
    <col min="3" max="16384" width="14.44140625" style="13"/>
  </cols>
  <sheetData>
    <row r="1" spans="1:26" ht="15" customHeight="1" x14ac:dyDescent="0.3">
      <c r="A1" s="45" t="s">
        <v>148</v>
      </c>
    </row>
    <row r="2" spans="1:26" ht="15.6" x14ac:dyDescent="0.3">
      <c r="A2" s="28" t="s">
        <v>99</v>
      </c>
      <c r="B2" s="28" t="s">
        <v>100</v>
      </c>
      <c r="C2" s="28" t="s">
        <v>101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15.6" x14ac:dyDescent="0.3">
      <c r="A3" s="27" t="s">
        <v>102</v>
      </c>
      <c r="B3" s="21">
        <v>7.4</v>
      </c>
      <c r="C3" s="21">
        <v>26</v>
      </c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15.6" x14ac:dyDescent="0.3">
      <c r="A4" s="27" t="s">
        <v>103</v>
      </c>
      <c r="B4" s="21">
        <v>22</v>
      </c>
      <c r="C4" s="21">
        <v>6</v>
      </c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15.6" x14ac:dyDescent="0.3">
      <c r="A5" s="172" t="s">
        <v>104</v>
      </c>
      <c r="B5" s="21">
        <v>25</v>
      </c>
      <c r="C5" s="21">
        <v>7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15.6" x14ac:dyDescent="0.3">
      <c r="A6" s="173"/>
      <c r="B6" s="21">
        <v>30</v>
      </c>
      <c r="C6" s="21">
        <v>9</v>
      </c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5.6" x14ac:dyDescent="0.3">
      <c r="A7" s="174"/>
      <c r="B7" s="21">
        <v>50</v>
      </c>
      <c r="C7" s="21">
        <v>3</v>
      </c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15.6" x14ac:dyDescent="0.3">
      <c r="A8" s="172" t="s">
        <v>105</v>
      </c>
      <c r="B8" s="21">
        <v>60</v>
      </c>
      <c r="C8" s="21">
        <v>6</v>
      </c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15.6" x14ac:dyDescent="0.3">
      <c r="A9" s="173"/>
      <c r="B9" s="21">
        <v>100</v>
      </c>
      <c r="C9" s="21">
        <v>3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.6" x14ac:dyDescent="0.3">
      <c r="A10" s="174"/>
      <c r="B10" s="21">
        <v>200</v>
      </c>
      <c r="C10" s="21">
        <v>7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15.6" x14ac:dyDescent="0.3">
      <c r="A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15.6" x14ac:dyDescent="0.3">
      <c r="A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15.6" x14ac:dyDescent="0.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15.6" x14ac:dyDescent="0.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15.6" x14ac:dyDescent="0.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5.6" x14ac:dyDescent="0.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15.6" x14ac:dyDescent="0.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15.6" x14ac:dyDescent="0.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15.6" x14ac:dyDescent="0.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15.6" x14ac:dyDescent="0.3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5.6" x14ac:dyDescent="0.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5.6" x14ac:dyDescent="0.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15.6" x14ac:dyDescent="0.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15.6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15.6" x14ac:dyDescent="0.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15.6" x14ac:dyDescent="0.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15.6" x14ac:dyDescent="0.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15.6" x14ac:dyDescent="0.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15.6" x14ac:dyDescent="0.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15.6" x14ac:dyDescent="0.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15.6" x14ac:dyDescent="0.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15.6" x14ac:dyDescent="0.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15.6" x14ac:dyDescent="0.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15.6" x14ac:dyDescent="0.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15.6" x14ac:dyDescent="0.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15.6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15.6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15.6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15.6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15.6" x14ac:dyDescent="0.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15.6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15.6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15.6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15.6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15.6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15.6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15.6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15.6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15.6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15.6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15.6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6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5.6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5.6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5.6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5.6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5.6" x14ac:dyDescent="0.3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5.6" x14ac:dyDescent="0.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5.6" x14ac:dyDescent="0.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5.6" x14ac:dyDescent="0.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5.6" x14ac:dyDescent="0.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5.6" x14ac:dyDescent="0.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5.6" x14ac:dyDescent="0.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5.6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5.6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5.6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5.6" x14ac:dyDescent="0.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5.6" x14ac:dyDescent="0.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5.6" x14ac:dyDescent="0.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5.6" x14ac:dyDescent="0.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5.6" x14ac:dyDescent="0.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5.6" x14ac:dyDescent="0.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5.6" x14ac:dyDescent="0.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5.6" x14ac:dyDescent="0.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5.6" x14ac:dyDescent="0.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5.6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5.6" x14ac:dyDescent="0.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5.6" x14ac:dyDescent="0.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5.6" x14ac:dyDescent="0.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5.6" x14ac:dyDescent="0.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5.6" x14ac:dyDescent="0.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5.6" x14ac:dyDescent="0.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5.6" x14ac:dyDescent="0.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5.6" x14ac:dyDescent="0.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5.6" x14ac:dyDescent="0.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5.6" x14ac:dyDescent="0.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5.6" x14ac:dyDescent="0.3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5.6" x14ac:dyDescent="0.3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5.6" x14ac:dyDescent="0.3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5.6" x14ac:dyDescent="0.3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5.6" x14ac:dyDescent="0.3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5.6" x14ac:dyDescent="0.3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5.6" x14ac:dyDescent="0.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15.6" x14ac:dyDescent="0.3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15.6" x14ac:dyDescent="0.3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15.6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15.6" x14ac:dyDescent="0.3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15.6" x14ac:dyDescent="0.3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15.6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15.6" x14ac:dyDescent="0.3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15.6" x14ac:dyDescent="0.3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15.6" x14ac:dyDescent="0.3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15.6" x14ac:dyDescent="0.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15.6" x14ac:dyDescent="0.3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15.6" x14ac:dyDescent="0.3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15.6" x14ac:dyDescent="0.3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15.6" x14ac:dyDescent="0.3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15.6" x14ac:dyDescent="0.3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15.6" x14ac:dyDescent="0.3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15.6" x14ac:dyDescent="0.3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ht="15.6" x14ac:dyDescent="0.3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15.6" x14ac:dyDescent="0.3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ht="15.6" x14ac:dyDescent="0.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15.6" x14ac:dyDescent="0.3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15.6" x14ac:dyDescent="0.3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15.6" x14ac:dyDescent="0.3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15.6" x14ac:dyDescent="0.3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15.6" x14ac:dyDescent="0.3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15.6" x14ac:dyDescent="0.3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15.6" x14ac:dyDescent="0.3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15.6" x14ac:dyDescent="0.3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15.6" x14ac:dyDescent="0.3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15.6" x14ac:dyDescent="0.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15.6" x14ac:dyDescent="0.3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15.6" x14ac:dyDescent="0.3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15.6" x14ac:dyDescent="0.3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15.6" x14ac:dyDescent="0.3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15.6" x14ac:dyDescent="0.3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ht="15.6" x14ac:dyDescent="0.3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15.6" x14ac:dyDescent="0.3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15.6" x14ac:dyDescent="0.3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15.6" x14ac:dyDescent="0.3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15.6" x14ac:dyDescent="0.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15.6" x14ac:dyDescent="0.3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15.6" x14ac:dyDescent="0.3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15.6" x14ac:dyDescent="0.3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15.6" x14ac:dyDescent="0.3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15.6" x14ac:dyDescent="0.3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15.6" x14ac:dyDescent="0.3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15.6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15.6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15.6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15.6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15.6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15.6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15.6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15.6" x14ac:dyDescent="0.3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15.6" x14ac:dyDescent="0.3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15.6" x14ac:dyDescent="0.3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15.6" x14ac:dyDescent="0.3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5.6" x14ac:dyDescent="0.3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15.6" x14ac:dyDescent="0.3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15.6" x14ac:dyDescent="0.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15.6" x14ac:dyDescent="0.3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15.6" x14ac:dyDescent="0.3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15.6" x14ac:dyDescent="0.3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15.6" x14ac:dyDescent="0.3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15.6" x14ac:dyDescent="0.3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15.6" x14ac:dyDescent="0.3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15.6" x14ac:dyDescent="0.3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15.6" x14ac:dyDescent="0.3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15.6" x14ac:dyDescent="0.3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15.6" x14ac:dyDescent="0.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15.6" x14ac:dyDescent="0.3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15.6" x14ac:dyDescent="0.3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15.6" x14ac:dyDescent="0.3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15.6" x14ac:dyDescent="0.3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15.6" x14ac:dyDescent="0.3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15.6" x14ac:dyDescent="0.3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15.6" x14ac:dyDescent="0.3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15.6" x14ac:dyDescent="0.3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15.6" x14ac:dyDescent="0.3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15.6" x14ac:dyDescent="0.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15.6" x14ac:dyDescent="0.3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15.6" x14ac:dyDescent="0.3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15.6" x14ac:dyDescent="0.3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15.6" x14ac:dyDescent="0.3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15.6" x14ac:dyDescent="0.3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15.6" x14ac:dyDescent="0.3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15.6" x14ac:dyDescent="0.3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15.6" x14ac:dyDescent="0.3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15.6" x14ac:dyDescent="0.3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15.6" x14ac:dyDescent="0.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15.6" x14ac:dyDescent="0.3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15.6" x14ac:dyDescent="0.3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15.6" x14ac:dyDescent="0.3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15.6" x14ac:dyDescent="0.3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15.6" x14ac:dyDescent="0.3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15.6" x14ac:dyDescent="0.3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15.6" x14ac:dyDescent="0.3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15.6" x14ac:dyDescent="0.3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15.6" x14ac:dyDescent="0.3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15.6" x14ac:dyDescent="0.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15.6" x14ac:dyDescent="0.3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15.6" x14ac:dyDescent="0.3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15.6" x14ac:dyDescent="0.3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15.6" x14ac:dyDescent="0.3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15.6" x14ac:dyDescent="0.3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15.6" x14ac:dyDescent="0.3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15.6" x14ac:dyDescent="0.3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15.6" x14ac:dyDescent="0.3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15.6" x14ac:dyDescent="0.3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15.6" x14ac:dyDescent="0.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15.6" x14ac:dyDescent="0.3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15.6" x14ac:dyDescent="0.3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15.6" x14ac:dyDescent="0.3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15.6" x14ac:dyDescent="0.3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15.6" x14ac:dyDescent="0.3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15.6" x14ac:dyDescent="0.3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15.6" x14ac:dyDescent="0.3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15.6" x14ac:dyDescent="0.3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15.6" x14ac:dyDescent="0.3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15.6" x14ac:dyDescent="0.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15.6" x14ac:dyDescent="0.3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15.6" x14ac:dyDescent="0.3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15.6" x14ac:dyDescent="0.3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15.6" x14ac:dyDescent="0.3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15.6" x14ac:dyDescent="0.3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15.6" x14ac:dyDescent="0.3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15.6" x14ac:dyDescent="0.3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15.6" x14ac:dyDescent="0.3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15.6" x14ac:dyDescent="0.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15.6" x14ac:dyDescent="0.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15.6" x14ac:dyDescent="0.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15.6" x14ac:dyDescent="0.3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15.6" x14ac:dyDescent="0.3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15.6" x14ac:dyDescent="0.3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15.6" x14ac:dyDescent="0.3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15.6" x14ac:dyDescent="0.3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15.6" x14ac:dyDescent="0.3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15.6" x14ac:dyDescent="0.3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15.6" x14ac:dyDescent="0.3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15.6" x14ac:dyDescent="0.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15.6" x14ac:dyDescent="0.3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15.6" x14ac:dyDescent="0.3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15.6" x14ac:dyDescent="0.3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15.6" x14ac:dyDescent="0.3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15.6" x14ac:dyDescent="0.3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15.6" x14ac:dyDescent="0.3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15.6" x14ac:dyDescent="0.3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15.6" x14ac:dyDescent="0.3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15.6" x14ac:dyDescent="0.3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15.6" x14ac:dyDescent="0.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15.6" x14ac:dyDescent="0.3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15.6" x14ac:dyDescent="0.3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15.6" x14ac:dyDescent="0.3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15.6" x14ac:dyDescent="0.3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15.6" x14ac:dyDescent="0.3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15.6" x14ac:dyDescent="0.3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15.6" x14ac:dyDescent="0.3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15.6" x14ac:dyDescent="0.3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15.6" x14ac:dyDescent="0.3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15.6" x14ac:dyDescent="0.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15.6" x14ac:dyDescent="0.3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15.6" x14ac:dyDescent="0.3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15.6" x14ac:dyDescent="0.3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15.6" x14ac:dyDescent="0.3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15.6" x14ac:dyDescent="0.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15.6" x14ac:dyDescent="0.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15.6" x14ac:dyDescent="0.3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5.6" x14ac:dyDescent="0.3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5.6" x14ac:dyDescent="0.3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5.6" x14ac:dyDescent="0.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15.6" x14ac:dyDescent="0.3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15.6" x14ac:dyDescent="0.3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15.6" x14ac:dyDescent="0.3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15.6" x14ac:dyDescent="0.3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15.6" x14ac:dyDescent="0.3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15.6" x14ac:dyDescent="0.3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15.6" x14ac:dyDescent="0.3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5.6" x14ac:dyDescent="0.3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15.6" x14ac:dyDescent="0.3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15.6" x14ac:dyDescent="0.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15.6" x14ac:dyDescent="0.3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15.6" x14ac:dyDescent="0.3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15.6" x14ac:dyDescent="0.3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15.6" x14ac:dyDescent="0.3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15.6" x14ac:dyDescent="0.3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15.6" x14ac:dyDescent="0.3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15.6" x14ac:dyDescent="0.3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15.6" x14ac:dyDescent="0.3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15.6" x14ac:dyDescent="0.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15.6" x14ac:dyDescent="0.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15.6" x14ac:dyDescent="0.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15.6" x14ac:dyDescent="0.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15.6" x14ac:dyDescent="0.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15.6" x14ac:dyDescent="0.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15.6" x14ac:dyDescent="0.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15.6" x14ac:dyDescent="0.3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15.6" x14ac:dyDescent="0.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15.6" x14ac:dyDescent="0.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15.6" x14ac:dyDescent="0.3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15.6" x14ac:dyDescent="0.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15.6" x14ac:dyDescent="0.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15.6" x14ac:dyDescent="0.3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15.6" x14ac:dyDescent="0.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15.6" x14ac:dyDescent="0.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15.6" x14ac:dyDescent="0.3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15.6" x14ac:dyDescent="0.3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15.6" x14ac:dyDescent="0.3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15.6" x14ac:dyDescent="0.3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15.6" x14ac:dyDescent="0.3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15.6" x14ac:dyDescent="0.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15.6" x14ac:dyDescent="0.3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15.6" x14ac:dyDescent="0.3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15.6" x14ac:dyDescent="0.3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15.6" x14ac:dyDescent="0.3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15.6" x14ac:dyDescent="0.3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15.6" x14ac:dyDescent="0.3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15.6" x14ac:dyDescent="0.3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15.6" x14ac:dyDescent="0.3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15.6" x14ac:dyDescent="0.3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15.6" x14ac:dyDescent="0.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15.6" x14ac:dyDescent="0.3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15.6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15.6" x14ac:dyDescent="0.3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15.6" x14ac:dyDescent="0.3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15.6" x14ac:dyDescent="0.3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15.6" x14ac:dyDescent="0.3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15.6" x14ac:dyDescent="0.3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15.6" x14ac:dyDescent="0.3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15.6" x14ac:dyDescent="0.3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15.6" x14ac:dyDescent="0.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15.6" x14ac:dyDescent="0.3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5.6" x14ac:dyDescent="0.3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15.6" x14ac:dyDescent="0.3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15.6" x14ac:dyDescent="0.3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15.6" x14ac:dyDescent="0.3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5.6" x14ac:dyDescent="0.3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15.6" x14ac:dyDescent="0.3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5.6" x14ac:dyDescent="0.3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15.6" x14ac:dyDescent="0.3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15.6" x14ac:dyDescent="0.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15.6" x14ac:dyDescent="0.3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15.6" x14ac:dyDescent="0.3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15.6" x14ac:dyDescent="0.3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15.6" x14ac:dyDescent="0.3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15.6" x14ac:dyDescent="0.3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15.6" x14ac:dyDescent="0.3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15.6" x14ac:dyDescent="0.3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15.6" x14ac:dyDescent="0.3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15.6" x14ac:dyDescent="0.3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15.6" x14ac:dyDescent="0.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15.6" x14ac:dyDescent="0.3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15.6" x14ac:dyDescent="0.3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15.6" x14ac:dyDescent="0.3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15.6" x14ac:dyDescent="0.3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15.6" x14ac:dyDescent="0.3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15.6" x14ac:dyDescent="0.3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15.6" x14ac:dyDescent="0.3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15.6" x14ac:dyDescent="0.3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15.6" x14ac:dyDescent="0.3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5.6" x14ac:dyDescent="0.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15.6" x14ac:dyDescent="0.3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15.6" x14ac:dyDescent="0.3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15.6" x14ac:dyDescent="0.3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15.6" x14ac:dyDescent="0.3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15.6" x14ac:dyDescent="0.3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15.6" x14ac:dyDescent="0.3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15.6" x14ac:dyDescent="0.3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15.6" x14ac:dyDescent="0.3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5.6" x14ac:dyDescent="0.3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15.6" x14ac:dyDescent="0.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15.6" x14ac:dyDescent="0.3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15.6" x14ac:dyDescent="0.3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15.6" x14ac:dyDescent="0.3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15.6" x14ac:dyDescent="0.3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15.6" x14ac:dyDescent="0.3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15.6" x14ac:dyDescent="0.3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15.6" x14ac:dyDescent="0.3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15.6" x14ac:dyDescent="0.3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15.6" x14ac:dyDescent="0.3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15.6" x14ac:dyDescent="0.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15.6" x14ac:dyDescent="0.3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15.6" x14ac:dyDescent="0.3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15.6" x14ac:dyDescent="0.3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15.6" x14ac:dyDescent="0.3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5.6" x14ac:dyDescent="0.3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15.6" x14ac:dyDescent="0.3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15.6" x14ac:dyDescent="0.3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15.6" x14ac:dyDescent="0.3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15.6" x14ac:dyDescent="0.3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15.6" x14ac:dyDescent="0.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15.6" x14ac:dyDescent="0.3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15.6" x14ac:dyDescent="0.3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15.6" x14ac:dyDescent="0.3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15.6" x14ac:dyDescent="0.3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15.6" x14ac:dyDescent="0.3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15.6" x14ac:dyDescent="0.3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15.6" x14ac:dyDescent="0.3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15.6" x14ac:dyDescent="0.3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15.6" x14ac:dyDescent="0.3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15.6" x14ac:dyDescent="0.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15.6" x14ac:dyDescent="0.3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15.6" x14ac:dyDescent="0.3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15.6" x14ac:dyDescent="0.3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15.6" x14ac:dyDescent="0.3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15.6" x14ac:dyDescent="0.3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15.6" x14ac:dyDescent="0.3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15.6" x14ac:dyDescent="0.3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15.6" x14ac:dyDescent="0.3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15.6" x14ac:dyDescent="0.3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15.6" x14ac:dyDescent="0.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15.6" x14ac:dyDescent="0.3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15.6" x14ac:dyDescent="0.3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15.6" x14ac:dyDescent="0.3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15.6" x14ac:dyDescent="0.3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15.6" x14ac:dyDescent="0.3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15.6" x14ac:dyDescent="0.3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15.6" x14ac:dyDescent="0.3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15.6" x14ac:dyDescent="0.3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15.6" x14ac:dyDescent="0.3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15.6" x14ac:dyDescent="0.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15.6" x14ac:dyDescent="0.3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15.6" x14ac:dyDescent="0.3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15.6" x14ac:dyDescent="0.3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15.6" x14ac:dyDescent="0.3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15.6" x14ac:dyDescent="0.3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15.6" x14ac:dyDescent="0.3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15.6" x14ac:dyDescent="0.3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15.6" x14ac:dyDescent="0.3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15.6" x14ac:dyDescent="0.3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15.6" x14ac:dyDescent="0.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15.6" x14ac:dyDescent="0.3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15.6" x14ac:dyDescent="0.3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15.6" x14ac:dyDescent="0.3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15.6" x14ac:dyDescent="0.3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15.6" x14ac:dyDescent="0.3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15.6" x14ac:dyDescent="0.3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15.6" x14ac:dyDescent="0.3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15.6" x14ac:dyDescent="0.3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15.6" x14ac:dyDescent="0.3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15.6" x14ac:dyDescent="0.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15.6" x14ac:dyDescent="0.3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15.6" x14ac:dyDescent="0.3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15.6" x14ac:dyDescent="0.3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15.6" x14ac:dyDescent="0.3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15.6" x14ac:dyDescent="0.3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15.6" x14ac:dyDescent="0.3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15.6" x14ac:dyDescent="0.3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15.6" x14ac:dyDescent="0.3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15.6" x14ac:dyDescent="0.3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15.6" x14ac:dyDescent="0.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15.6" x14ac:dyDescent="0.3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15.6" x14ac:dyDescent="0.3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15.6" x14ac:dyDescent="0.3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15.6" x14ac:dyDescent="0.3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15.6" x14ac:dyDescent="0.3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15.6" x14ac:dyDescent="0.3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15.6" x14ac:dyDescent="0.3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15.6" x14ac:dyDescent="0.3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15.6" x14ac:dyDescent="0.3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15.6" x14ac:dyDescent="0.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15.6" x14ac:dyDescent="0.3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15.6" x14ac:dyDescent="0.3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15.6" x14ac:dyDescent="0.3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15.6" x14ac:dyDescent="0.3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15.6" x14ac:dyDescent="0.3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15.6" x14ac:dyDescent="0.3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15.6" x14ac:dyDescent="0.3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15.6" x14ac:dyDescent="0.3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15.6" x14ac:dyDescent="0.3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15.6" x14ac:dyDescent="0.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15.6" x14ac:dyDescent="0.3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15.6" x14ac:dyDescent="0.3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15.6" x14ac:dyDescent="0.3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15.6" x14ac:dyDescent="0.3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15.6" x14ac:dyDescent="0.3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15.6" x14ac:dyDescent="0.3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15.6" x14ac:dyDescent="0.3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15.6" x14ac:dyDescent="0.3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15.6" x14ac:dyDescent="0.3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15.6" x14ac:dyDescent="0.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15.6" x14ac:dyDescent="0.3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15.6" x14ac:dyDescent="0.3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15.6" x14ac:dyDescent="0.3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15.6" x14ac:dyDescent="0.3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15.6" x14ac:dyDescent="0.3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15.6" x14ac:dyDescent="0.3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15.6" x14ac:dyDescent="0.3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15.6" x14ac:dyDescent="0.3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15.6" x14ac:dyDescent="0.3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15.6" x14ac:dyDescent="0.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15.6" x14ac:dyDescent="0.3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15.6" x14ac:dyDescent="0.3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15.6" x14ac:dyDescent="0.3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15.6" x14ac:dyDescent="0.3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15.6" x14ac:dyDescent="0.3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15.6" x14ac:dyDescent="0.3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15.6" x14ac:dyDescent="0.3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15.6" x14ac:dyDescent="0.3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15.6" x14ac:dyDescent="0.3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15.6" x14ac:dyDescent="0.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15.6" x14ac:dyDescent="0.3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15.6" x14ac:dyDescent="0.3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15.6" x14ac:dyDescent="0.3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15.6" x14ac:dyDescent="0.3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15.6" x14ac:dyDescent="0.3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15.6" x14ac:dyDescent="0.3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15.6" x14ac:dyDescent="0.3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15.6" x14ac:dyDescent="0.3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15.6" x14ac:dyDescent="0.3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15.6" x14ac:dyDescent="0.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15.6" x14ac:dyDescent="0.3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15.6" x14ac:dyDescent="0.3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15.6" x14ac:dyDescent="0.3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15.6" x14ac:dyDescent="0.3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15.6" x14ac:dyDescent="0.3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15.6" x14ac:dyDescent="0.3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15.6" x14ac:dyDescent="0.3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15.6" x14ac:dyDescent="0.3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15.6" x14ac:dyDescent="0.3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15.6" x14ac:dyDescent="0.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15.6" x14ac:dyDescent="0.3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15.6" x14ac:dyDescent="0.3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15.6" x14ac:dyDescent="0.3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15.6" x14ac:dyDescent="0.3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15.6" x14ac:dyDescent="0.3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15.6" x14ac:dyDescent="0.3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15.6" x14ac:dyDescent="0.3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15.6" x14ac:dyDescent="0.3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15.6" x14ac:dyDescent="0.3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15.6" x14ac:dyDescent="0.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15.6" x14ac:dyDescent="0.3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15.6" x14ac:dyDescent="0.3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15.6" x14ac:dyDescent="0.3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15.6" x14ac:dyDescent="0.3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15.6" x14ac:dyDescent="0.3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15.6" x14ac:dyDescent="0.3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15.6" x14ac:dyDescent="0.3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15.6" x14ac:dyDescent="0.3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15.6" x14ac:dyDescent="0.3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15.6" x14ac:dyDescent="0.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15.6" x14ac:dyDescent="0.3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15.6" x14ac:dyDescent="0.3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15.6" x14ac:dyDescent="0.3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15.6" x14ac:dyDescent="0.3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15.6" x14ac:dyDescent="0.3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15.6" x14ac:dyDescent="0.3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15.6" x14ac:dyDescent="0.3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15.6" x14ac:dyDescent="0.3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15.6" x14ac:dyDescent="0.3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15.6" x14ac:dyDescent="0.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15.6" x14ac:dyDescent="0.3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15.6" x14ac:dyDescent="0.3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15.6" x14ac:dyDescent="0.3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15.6" x14ac:dyDescent="0.3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15.6" x14ac:dyDescent="0.3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15.6" x14ac:dyDescent="0.3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15.6" x14ac:dyDescent="0.3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15.6" x14ac:dyDescent="0.3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15.6" x14ac:dyDescent="0.3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15.6" x14ac:dyDescent="0.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15.6" x14ac:dyDescent="0.3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15.6" x14ac:dyDescent="0.3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15.6" x14ac:dyDescent="0.3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15.6" x14ac:dyDescent="0.3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15.6" x14ac:dyDescent="0.3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15.6" x14ac:dyDescent="0.3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15.6" x14ac:dyDescent="0.3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15.6" x14ac:dyDescent="0.3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15.6" x14ac:dyDescent="0.3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15.6" x14ac:dyDescent="0.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15.6" x14ac:dyDescent="0.3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15.6" x14ac:dyDescent="0.3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15.6" x14ac:dyDescent="0.3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15.6" x14ac:dyDescent="0.3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15.6" x14ac:dyDescent="0.3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15.6" x14ac:dyDescent="0.3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15.6" x14ac:dyDescent="0.3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15.6" x14ac:dyDescent="0.3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15.6" x14ac:dyDescent="0.3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15.6" x14ac:dyDescent="0.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15.6" x14ac:dyDescent="0.3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15.6" x14ac:dyDescent="0.3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15.6" x14ac:dyDescent="0.3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15.6" x14ac:dyDescent="0.3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15.6" x14ac:dyDescent="0.3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15.6" x14ac:dyDescent="0.3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15.6" x14ac:dyDescent="0.3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15.6" x14ac:dyDescent="0.3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15.6" x14ac:dyDescent="0.3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15.6" x14ac:dyDescent="0.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15.6" x14ac:dyDescent="0.3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15.6" x14ac:dyDescent="0.3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15.6" x14ac:dyDescent="0.3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15.6" x14ac:dyDescent="0.3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15.6" x14ac:dyDescent="0.3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15.6" x14ac:dyDescent="0.3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15.6" x14ac:dyDescent="0.3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15.6" x14ac:dyDescent="0.3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15.6" x14ac:dyDescent="0.3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15.6" x14ac:dyDescent="0.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15.6" x14ac:dyDescent="0.3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15.6" x14ac:dyDescent="0.3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15.6" x14ac:dyDescent="0.3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15.6" x14ac:dyDescent="0.3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15.6" x14ac:dyDescent="0.3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15.6" x14ac:dyDescent="0.3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15.6" x14ac:dyDescent="0.3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15.6" x14ac:dyDescent="0.3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15.6" x14ac:dyDescent="0.3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15.6" x14ac:dyDescent="0.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15.6" x14ac:dyDescent="0.3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15.6" x14ac:dyDescent="0.3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15.6" x14ac:dyDescent="0.3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15.6" x14ac:dyDescent="0.3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15.6" x14ac:dyDescent="0.3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15.6" x14ac:dyDescent="0.3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15.6" x14ac:dyDescent="0.3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15.6" x14ac:dyDescent="0.3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15.6" x14ac:dyDescent="0.3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15.6" x14ac:dyDescent="0.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15.6" x14ac:dyDescent="0.3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15.6" x14ac:dyDescent="0.3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15.6" x14ac:dyDescent="0.3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15.6" x14ac:dyDescent="0.3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15.6" x14ac:dyDescent="0.3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15.6" x14ac:dyDescent="0.3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15.6" x14ac:dyDescent="0.3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15.6" x14ac:dyDescent="0.3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15.6" x14ac:dyDescent="0.3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15.6" x14ac:dyDescent="0.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15.6" x14ac:dyDescent="0.3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15.6" x14ac:dyDescent="0.3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15.6" x14ac:dyDescent="0.3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15.6" x14ac:dyDescent="0.3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15.6" x14ac:dyDescent="0.3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15.6" x14ac:dyDescent="0.3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15.6" x14ac:dyDescent="0.3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15.6" x14ac:dyDescent="0.3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15.6" x14ac:dyDescent="0.3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15.6" x14ac:dyDescent="0.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15.6" x14ac:dyDescent="0.3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15.6" x14ac:dyDescent="0.3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15.6" x14ac:dyDescent="0.3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15.6" x14ac:dyDescent="0.3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15.6" x14ac:dyDescent="0.3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15.6" x14ac:dyDescent="0.3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15.6" x14ac:dyDescent="0.3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15.6" x14ac:dyDescent="0.3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15.6" x14ac:dyDescent="0.3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15.6" x14ac:dyDescent="0.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15.6" x14ac:dyDescent="0.3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15.6" x14ac:dyDescent="0.3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15.6" x14ac:dyDescent="0.3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15.6" x14ac:dyDescent="0.3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15.6" x14ac:dyDescent="0.3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15.6" x14ac:dyDescent="0.3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15.6" x14ac:dyDescent="0.3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15.6" x14ac:dyDescent="0.3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15.6" x14ac:dyDescent="0.3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15.6" x14ac:dyDescent="0.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15.6" x14ac:dyDescent="0.3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15.6" x14ac:dyDescent="0.3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15.6" x14ac:dyDescent="0.3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15.6" x14ac:dyDescent="0.3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15.6" x14ac:dyDescent="0.3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15.6" x14ac:dyDescent="0.3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15.6" x14ac:dyDescent="0.3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15.6" x14ac:dyDescent="0.3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15.6" x14ac:dyDescent="0.3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15.6" x14ac:dyDescent="0.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15.6" x14ac:dyDescent="0.3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15.6" x14ac:dyDescent="0.3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15.6" x14ac:dyDescent="0.3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15.6" x14ac:dyDescent="0.3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15.6" x14ac:dyDescent="0.3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15.6" x14ac:dyDescent="0.3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15.6" x14ac:dyDescent="0.3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15.6" x14ac:dyDescent="0.3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15.6" x14ac:dyDescent="0.3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15.6" x14ac:dyDescent="0.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15.6" x14ac:dyDescent="0.3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15.6" x14ac:dyDescent="0.3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15.6" x14ac:dyDescent="0.3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15.6" x14ac:dyDescent="0.3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15.6" x14ac:dyDescent="0.3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15.6" x14ac:dyDescent="0.3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15.6" x14ac:dyDescent="0.3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15.6" x14ac:dyDescent="0.3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15.6" x14ac:dyDescent="0.3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15.6" x14ac:dyDescent="0.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15.6" x14ac:dyDescent="0.3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15.6" x14ac:dyDescent="0.3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15.6" x14ac:dyDescent="0.3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15.6" x14ac:dyDescent="0.3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15.6" x14ac:dyDescent="0.3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15.6" x14ac:dyDescent="0.3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15.6" x14ac:dyDescent="0.3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15.6" x14ac:dyDescent="0.3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15.6" x14ac:dyDescent="0.3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15.6" x14ac:dyDescent="0.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15.6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15.6" x14ac:dyDescent="0.3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15.6" x14ac:dyDescent="0.3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15.6" x14ac:dyDescent="0.3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15.6" x14ac:dyDescent="0.3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15.6" x14ac:dyDescent="0.3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15.6" x14ac:dyDescent="0.3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15.6" x14ac:dyDescent="0.3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15.6" x14ac:dyDescent="0.3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15.6" x14ac:dyDescent="0.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15.6" x14ac:dyDescent="0.3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15.6" x14ac:dyDescent="0.3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15.6" x14ac:dyDescent="0.3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15.6" x14ac:dyDescent="0.3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15.6" x14ac:dyDescent="0.3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15.6" x14ac:dyDescent="0.3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15.6" x14ac:dyDescent="0.3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15.6" x14ac:dyDescent="0.3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15.6" x14ac:dyDescent="0.3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15.6" x14ac:dyDescent="0.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15.6" x14ac:dyDescent="0.3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15.6" x14ac:dyDescent="0.3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15.6" x14ac:dyDescent="0.3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15.6" x14ac:dyDescent="0.3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15.6" x14ac:dyDescent="0.3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15.6" x14ac:dyDescent="0.3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15.6" x14ac:dyDescent="0.3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15.6" x14ac:dyDescent="0.3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15.6" x14ac:dyDescent="0.3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15.6" x14ac:dyDescent="0.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15.6" x14ac:dyDescent="0.3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15.6" x14ac:dyDescent="0.3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15.6" x14ac:dyDescent="0.3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15.6" x14ac:dyDescent="0.3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15.6" x14ac:dyDescent="0.3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15.6" x14ac:dyDescent="0.3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15.6" x14ac:dyDescent="0.3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15.6" x14ac:dyDescent="0.3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15.6" x14ac:dyDescent="0.3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15.6" x14ac:dyDescent="0.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15.6" x14ac:dyDescent="0.3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15.6" x14ac:dyDescent="0.3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15.6" x14ac:dyDescent="0.3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15.6" x14ac:dyDescent="0.3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15.6" x14ac:dyDescent="0.3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15.6" x14ac:dyDescent="0.3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15.6" x14ac:dyDescent="0.3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15.6" x14ac:dyDescent="0.3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15.6" x14ac:dyDescent="0.3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15.6" x14ac:dyDescent="0.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15.6" x14ac:dyDescent="0.3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15.6" x14ac:dyDescent="0.3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15.6" x14ac:dyDescent="0.3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15.6" x14ac:dyDescent="0.3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15.6" x14ac:dyDescent="0.3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15.6" x14ac:dyDescent="0.3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15.6" x14ac:dyDescent="0.3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15.6" x14ac:dyDescent="0.3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15.6" x14ac:dyDescent="0.3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15.6" x14ac:dyDescent="0.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15.6" x14ac:dyDescent="0.3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15.6" x14ac:dyDescent="0.3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15.6" x14ac:dyDescent="0.3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15.6" x14ac:dyDescent="0.3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15.6" x14ac:dyDescent="0.3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15.6" x14ac:dyDescent="0.3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15.6" x14ac:dyDescent="0.3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15.6" x14ac:dyDescent="0.3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15.6" x14ac:dyDescent="0.3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15.6" x14ac:dyDescent="0.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15.6" x14ac:dyDescent="0.3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15.6" x14ac:dyDescent="0.3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15.6" x14ac:dyDescent="0.3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15.6" x14ac:dyDescent="0.3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15.6" x14ac:dyDescent="0.3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15.6" x14ac:dyDescent="0.3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15.6" x14ac:dyDescent="0.3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15.6" x14ac:dyDescent="0.3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15.6" x14ac:dyDescent="0.3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15.6" x14ac:dyDescent="0.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15.6" x14ac:dyDescent="0.3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15.6" x14ac:dyDescent="0.3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15.6" x14ac:dyDescent="0.3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15.6" x14ac:dyDescent="0.3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15.6" x14ac:dyDescent="0.3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15.6" x14ac:dyDescent="0.3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15.6" x14ac:dyDescent="0.3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15.6" x14ac:dyDescent="0.3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15.6" x14ac:dyDescent="0.3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15.6" x14ac:dyDescent="0.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15.6" x14ac:dyDescent="0.3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15.6" x14ac:dyDescent="0.3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15.6" x14ac:dyDescent="0.3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15.6" x14ac:dyDescent="0.3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15.6" x14ac:dyDescent="0.3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15.6" x14ac:dyDescent="0.3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15.6" x14ac:dyDescent="0.3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15.6" x14ac:dyDescent="0.3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15.6" x14ac:dyDescent="0.3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15.6" x14ac:dyDescent="0.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15.6" x14ac:dyDescent="0.3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15.6" x14ac:dyDescent="0.3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15.6" x14ac:dyDescent="0.3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15.6" x14ac:dyDescent="0.3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15.6" x14ac:dyDescent="0.3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15.6" x14ac:dyDescent="0.3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15.6" x14ac:dyDescent="0.3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15.6" x14ac:dyDescent="0.3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15.6" x14ac:dyDescent="0.3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15.6" x14ac:dyDescent="0.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15.6" x14ac:dyDescent="0.3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15.6" x14ac:dyDescent="0.3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15.6" x14ac:dyDescent="0.3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15.6" x14ac:dyDescent="0.3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15.6" x14ac:dyDescent="0.3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15.6" x14ac:dyDescent="0.3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15.6" x14ac:dyDescent="0.3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15.6" x14ac:dyDescent="0.3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15.6" x14ac:dyDescent="0.3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15.6" x14ac:dyDescent="0.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15.6" x14ac:dyDescent="0.3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15.6" x14ac:dyDescent="0.3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15.6" x14ac:dyDescent="0.3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15.6" x14ac:dyDescent="0.3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15.6" x14ac:dyDescent="0.3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15.6" x14ac:dyDescent="0.3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15.6" x14ac:dyDescent="0.3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15.6" x14ac:dyDescent="0.3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15.6" x14ac:dyDescent="0.3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15.6" x14ac:dyDescent="0.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15.6" x14ac:dyDescent="0.3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15.6" x14ac:dyDescent="0.3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15.6" x14ac:dyDescent="0.3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15.6" x14ac:dyDescent="0.3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15.6" x14ac:dyDescent="0.3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15.6" x14ac:dyDescent="0.3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15.6" x14ac:dyDescent="0.3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15.6" x14ac:dyDescent="0.3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15.6" x14ac:dyDescent="0.3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15.6" x14ac:dyDescent="0.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15.6" x14ac:dyDescent="0.3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15.6" x14ac:dyDescent="0.3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15.6" x14ac:dyDescent="0.3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15.6" x14ac:dyDescent="0.3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15.6" x14ac:dyDescent="0.3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15.6" x14ac:dyDescent="0.3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15.6" x14ac:dyDescent="0.3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15.6" x14ac:dyDescent="0.3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15.6" x14ac:dyDescent="0.3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15.6" x14ac:dyDescent="0.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15.6" x14ac:dyDescent="0.3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15.6" x14ac:dyDescent="0.3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15.6" x14ac:dyDescent="0.3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15.6" x14ac:dyDescent="0.3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15.6" x14ac:dyDescent="0.3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15.6" x14ac:dyDescent="0.3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15.6" x14ac:dyDescent="0.3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15.6" x14ac:dyDescent="0.3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15.6" x14ac:dyDescent="0.3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15.6" x14ac:dyDescent="0.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15.6" x14ac:dyDescent="0.3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15.6" x14ac:dyDescent="0.3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15.6" x14ac:dyDescent="0.3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15.6" x14ac:dyDescent="0.3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15.6" x14ac:dyDescent="0.3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15.6" x14ac:dyDescent="0.3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15.6" x14ac:dyDescent="0.3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15.6" x14ac:dyDescent="0.3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15.6" x14ac:dyDescent="0.3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15.6" x14ac:dyDescent="0.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15.6" x14ac:dyDescent="0.3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15.6" x14ac:dyDescent="0.3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15.6" x14ac:dyDescent="0.3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15.6" x14ac:dyDescent="0.3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15.6" x14ac:dyDescent="0.3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15.6" x14ac:dyDescent="0.3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15.6" x14ac:dyDescent="0.3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15.6" x14ac:dyDescent="0.3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15.6" x14ac:dyDescent="0.3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15.6" x14ac:dyDescent="0.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15.6" x14ac:dyDescent="0.3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15.6" x14ac:dyDescent="0.3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15.6" x14ac:dyDescent="0.3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15.6" x14ac:dyDescent="0.3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15.6" x14ac:dyDescent="0.3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15.6" x14ac:dyDescent="0.3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15.6" x14ac:dyDescent="0.3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15.6" x14ac:dyDescent="0.3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15.6" x14ac:dyDescent="0.3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15.6" x14ac:dyDescent="0.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15.6" x14ac:dyDescent="0.3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15.6" x14ac:dyDescent="0.3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15.6" x14ac:dyDescent="0.3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15.6" x14ac:dyDescent="0.3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15.6" x14ac:dyDescent="0.3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15.6" x14ac:dyDescent="0.3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15.6" x14ac:dyDescent="0.3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15.6" x14ac:dyDescent="0.3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15.6" x14ac:dyDescent="0.3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15.6" x14ac:dyDescent="0.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15.6" x14ac:dyDescent="0.3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15.6" x14ac:dyDescent="0.3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15.6" x14ac:dyDescent="0.3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15.6" x14ac:dyDescent="0.3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15.6" x14ac:dyDescent="0.3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15.6" x14ac:dyDescent="0.3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15.6" x14ac:dyDescent="0.3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15.6" x14ac:dyDescent="0.3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15.6" x14ac:dyDescent="0.3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15.6" x14ac:dyDescent="0.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15.6" x14ac:dyDescent="0.3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15.6" x14ac:dyDescent="0.3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15.6" x14ac:dyDescent="0.3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15.6" x14ac:dyDescent="0.3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15.6" x14ac:dyDescent="0.3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15.6" x14ac:dyDescent="0.3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15.6" x14ac:dyDescent="0.3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15.6" x14ac:dyDescent="0.3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15.6" x14ac:dyDescent="0.3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15.6" x14ac:dyDescent="0.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15.6" x14ac:dyDescent="0.3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15.6" x14ac:dyDescent="0.3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15.6" x14ac:dyDescent="0.3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15.6" x14ac:dyDescent="0.3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15.6" x14ac:dyDescent="0.3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15.6" x14ac:dyDescent="0.3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15.6" x14ac:dyDescent="0.3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15.6" x14ac:dyDescent="0.3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15.6" x14ac:dyDescent="0.3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15.6" x14ac:dyDescent="0.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15.6" x14ac:dyDescent="0.3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15.6" x14ac:dyDescent="0.3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15.6" x14ac:dyDescent="0.3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15.6" x14ac:dyDescent="0.3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15.6" x14ac:dyDescent="0.3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15.6" x14ac:dyDescent="0.3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15.6" x14ac:dyDescent="0.3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15.6" x14ac:dyDescent="0.3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15.6" x14ac:dyDescent="0.3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15.6" x14ac:dyDescent="0.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15.6" x14ac:dyDescent="0.3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15.6" x14ac:dyDescent="0.3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15.6" x14ac:dyDescent="0.3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15.6" x14ac:dyDescent="0.3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15.6" x14ac:dyDescent="0.3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15.6" x14ac:dyDescent="0.3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15.6" x14ac:dyDescent="0.3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15.6" x14ac:dyDescent="0.3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15.6" x14ac:dyDescent="0.3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15.6" x14ac:dyDescent="0.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15.6" x14ac:dyDescent="0.3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15.6" x14ac:dyDescent="0.3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15.6" x14ac:dyDescent="0.3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15.6" x14ac:dyDescent="0.3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15.6" x14ac:dyDescent="0.3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15.6" x14ac:dyDescent="0.3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15.6" x14ac:dyDescent="0.3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15.6" x14ac:dyDescent="0.3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15.6" x14ac:dyDescent="0.3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15.6" x14ac:dyDescent="0.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15.6" x14ac:dyDescent="0.3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15.6" x14ac:dyDescent="0.3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15.6" x14ac:dyDescent="0.3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15.6" x14ac:dyDescent="0.3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15.6" x14ac:dyDescent="0.3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15.6" x14ac:dyDescent="0.3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15.6" x14ac:dyDescent="0.3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15.6" x14ac:dyDescent="0.3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15.6" x14ac:dyDescent="0.3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15.6" x14ac:dyDescent="0.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15.6" x14ac:dyDescent="0.3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15.6" x14ac:dyDescent="0.3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15.6" x14ac:dyDescent="0.3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15.6" x14ac:dyDescent="0.3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15.6" x14ac:dyDescent="0.3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15.6" x14ac:dyDescent="0.3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15.6" x14ac:dyDescent="0.3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15.6" x14ac:dyDescent="0.3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15.6" x14ac:dyDescent="0.3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15.6" x14ac:dyDescent="0.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15.6" x14ac:dyDescent="0.3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15.6" x14ac:dyDescent="0.3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15.6" x14ac:dyDescent="0.3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15.6" x14ac:dyDescent="0.3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15.6" x14ac:dyDescent="0.3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15.6" x14ac:dyDescent="0.3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15.6" x14ac:dyDescent="0.3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15.6" x14ac:dyDescent="0.3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ht="15.6" x14ac:dyDescent="0.3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ht="15.6" x14ac:dyDescent="0.3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ht="15.6" x14ac:dyDescent="0.3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ht="15.6" x14ac:dyDescent="0.3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ht="15.6" x14ac:dyDescent="0.3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ht="15.6" x14ac:dyDescent="0.3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spans="1:26" ht="15.6" x14ac:dyDescent="0.3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spans="1:26" ht="15.6" x14ac:dyDescent="0.3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spans="1:26" ht="15.6" x14ac:dyDescent="0.3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spans="1:26" ht="15.6" x14ac:dyDescent="0.3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spans="1:26" ht="15.6" x14ac:dyDescent="0.3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spans="1:26" ht="15.6" x14ac:dyDescent="0.3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spans="1:26" ht="15.6" x14ac:dyDescent="0.3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spans="1:26" ht="15.6" x14ac:dyDescent="0.3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spans="1:26" ht="15.6" x14ac:dyDescent="0.3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spans="1:26" ht="15.6" x14ac:dyDescent="0.3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spans="1:26" ht="15.6" x14ac:dyDescent="0.3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spans="1:26" ht="15.6" x14ac:dyDescent="0.3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spans="1:26" ht="15.6" x14ac:dyDescent="0.3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  <row r="1001" spans="1:26" ht="15.6" x14ac:dyDescent="0.3">
      <c r="A1001" s="11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</row>
  </sheetData>
  <mergeCells count="2">
    <mergeCell ref="A5:A7"/>
    <mergeCell ref="A8:A10"/>
  </mergeCells>
  <hyperlinks>
    <hyperlink ref="A1" location="'Daftar Isi'!A1" display="Daftar Isi" xr:uid="{2F526A22-7DA1-4611-BBCB-CD448F39F088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323DB-74BA-4029-B954-C42ABED64D88}">
  <sheetPr>
    <outlinePr summaryBelow="0" summaryRight="0"/>
  </sheetPr>
  <dimension ref="A1:AB1001"/>
  <sheetViews>
    <sheetView zoomScale="130" zoomScaleNormal="130" workbookViewId="0"/>
  </sheetViews>
  <sheetFormatPr defaultColWidth="14.44140625" defaultRowHeight="15" customHeight="1" x14ac:dyDescent="0.3"/>
  <cols>
    <col min="1" max="1" width="14.44140625" style="13"/>
    <col min="2" max="2" width="7.6640625" style="13" customWidth="1"/>
    <col min="3" max="5" width="6.33203125" style="13" customWidth="1"/>
    <col min="6" max="6" width="5.5546875" style="13" customWidth="1"/>
    <col min="7" max="7" width="5.33203125" style="13" customWidth="1"/>
    <col min="8" max="13" width="6.33203125" style="13" customWidth="1"/>
    <col min="14" max="14" width="6.88671875" style="13" customWidth="1"/>
    <col min="15" max="15" width="14.44140625" style="13"/>
    <col min="16" max="16" width="8.88671875" style="13" customWidth="1"/>
    <col min="17" max="18" width="5.33203125" style="13" customWidth="1"/>
    <col min="19" max="19" width="6.33203125" style="13" customWidth="1"/>
    <col min="20" max="20" width="6.109375" style="13" customWidth="1"/>
    <col min="21" max="22" width="5.33203125" style="13" customWidth="1"/>
    <col min="23" max="23" width="5.109375" style="13" customWidth="1"/>
    <col min="24" max="24" width="5.6640625" style="13" customWidth="1"/>
    <col min="25" max="25" width="5.109375" style="13" customWidth="1"/>
    <col min="26" max="26" width="5.88671875" style="13" customWidth="1"/>
    <col min="27" max="27" width="6.109375" style="13" customWidth="1"/>
    <col min="28" max="28" width="5.44140625" style="13" customWidth="1"/>
    <col min="29" max="16384" width="14.44140625" style="13"/>
  </cols>
  <sheetData>
    <row r="1" spans="1:28" ht="15" customHeight="1" x14ac:dyDescent="0.3">
      <c r="A1" s="45" t="s">
        <v>148</v>
      </c>
    </row>
    <row r="2" spans="1:28" ht="15.6" x14ac:dyDescent="0.3">
      <c r="A2" s="12" t="s">
        <v>106</v>
      </c>
      <c r="B2" s="12"/>
      <c r="C2" s="12"/>
      <c r="D2" s="12" t="s">
        <v>107</v>
      </c>
      <c r="E2" s="12" t="s">
        <v>108</v>
      </c>
      <c r="F2" s="12"/>
      <c r="G2" s="12"/>
      <c r="H2" s="12"/>
      <c r="I2" s="12"/>
      <c r="J2" s="12"/>
      <c r="K2" s="12"/>
      <c r="L2" s="12"/>
      <c r="M2" s="1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</row>
    <row r="3" spans="1:28" ht="15.6" x14ac:dyDescent="0.3">
      <c r="A3" s="12" t="s">
        <v>109</v>
      </c>
      <c r="B3" s="12"/>
      <c r="C3" s="12"/>
      <c r="D3" s="12" t="s">
        <v>107</v>
      </c>
      <c r="E3" s="12" t="s">
        <v>110</v>
      </c>
      <c r="F3" s="12"/>
      <c r="G3" s="12"/>
      <c r="H3" s="12"/>
      <c r="I3" s="12"/>
      <c r="J3" s="12"/>
      <c r="K3" s="12"/>
      <c r="L3" s="12"/>
      <c r="M3" s="12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</row>
    <row r="4" spans="1:28" ht="15.6" x14ac:dyDescent="0.3">
      <c r="A4" s="12" t="s">
        <v>111</v>
      </c>
      <c r="B4" s="12"/>
      <c r="C4" s="12"/>
      <c r="D4" s="12" t="s">
        <v>107</v>
      </c>
      <c r="E4" s="12" t="s">
        <v>112</v>
      </c>
      <c r="F4" s="12"/>
      <c r="G4" s="12"/>
      <c r="H4" s="12"/>
      <c r="I4" s="12"/>
      <c r="J4" s="12"/>
      <c r="K4" s="12"/>
      <c r="L4" s="12"/>
      <c r="M4" s="12"/>
      <c r="O4" s="11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</row>
    <row r="5" spans="1:28" ht="15.6" x14ac:dyDescent="0.3">
      <c r="A5" s="12" t="s">
        <v>113</v>
      </c>
      <c r="B5" s="12"/>
      <c r="C5" s="12"/>
      <c r="D5" s="12" t="s">
        <v>107</v>
      </c>
      <c r="E5" s="12" t="s">
        <v>114</v>
      </c>
      <c r="F5" s="12"/>
      <c r="G5" s="12"/>
      <c r="H5" s="12"/>
      <c r="I5" s="12"/>
      <c r="J5" s="12"/>
      <c r="K5" s="12"/>
      <c r="L5" s="12"/>
      <c r="M5" s="12"/>
      <c r="O5" s="11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</row>
    <row r="6" spans="1:28" ht="15.6" x14ac:dyDescent="0.3">
      <c r="A6" s="12" t="s">
        <v>115</v>
      </c>
      <c r="B6" s="12"/>
      <c r="C6" s="12"/>
      <c r="D6" s="12" t="s">
        <v>107</v>
      </c>
      <c r="E6" s="12" t="s">
        <v>116</v>
      </c>
      <c r="F6" s="12"/>
      <c r="G6" s="12"/>
      <c r="H6" s="12"/>
      <c r="I6" s="12"/>
      <c r="J6" s="12"/>
      <c r="K6" s="12"/>
      <c r="L6" s="12"/>
      <c r="M6" s="12"/>
      <c r="O6" s="11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</row>
    <row r="7" spans="1:28" ht="15.6" x14ac:dyDescent="0.3">
      <c r="A7" s="28" t="s">
        <v>71</v>
      </c>
      <c r="B7" s="28" t="s">
        <v>117</v>
      </c>
      <c r="C7" s="28" t="s">
        <v>118</v>
      </c>
      <c r="D7" s="28" t="s">
        <v>119</v>
      </c>
      <c r="E7" s="28" t="s">
        <v>120</v>
      </c>
      <c r="F7" s="28" t="s">
        <v>121</v>
      </c>
      <c r="G7" s="28" t="s">
        <v>122</v>
      </c>
      <c r="H7" s="28" t="s">
        <v>123</v>
      </c>
      <c r="I7" s="28" t="s">
        <v>124</v>
      </c>
      <c r="J7" s="28" t="s">
        <v>125</v>
      </c>
      <c r="K7" s="28" t="s">
        <v>126</v>
      </c>
      <c r="L7" s="28" t="s">
        <v>127</v>
      </c>
      <c r="M7" s="28" t="s">
        <v>128</v>
      </c>
      <c r="O7" s="11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</row>
    <row r="8" spans="1:28" ht="15.6" x14ac:dyDescent="0.3">
      <c r="A8" s="21">
        <v>2020</v>
      </c>
      <c r="B8" s="21">
        <v>55.1</v>
      </c>
      <c r="C8" s="21">
        <v>55.4</v>
      </c>
      <c r="D8" s="21">
        <v>58.7</v>
      </c>
      <c r="E8" s="21">
        <v>54.5</v>
      </c>
      <c r="F8" s="21">
        <v>57.2</v>
      </c>
      <c r="G8" s="21">
        <v>62.7</v>
      </c>
      <c r="H8" s="21">
        <v>60.2</v>
      </c>
      <c r="I8" s="21">
        <v>71.099999999999994</v>
      </c>
      <c r="J8" s="21">
        <v>66.099999999999994</v>
      </c>
      <c r="K8" s="21">
        <v>53.4</v>
      </c>
      <c r="L8" s="21">
        <v>63.1</v>
      </c>
      <c r="M8" s="21">
        <v>32.9</v>
      </c>
      <c r="O8" s="11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9" spans="1:28" ht="15.6" x14ac:dyDescent="0.3">
      <c r="A9" s="21">
        <v>2021</v>
      </c>
      <c r="B9" s="21">
        <v>30.4</v>
      </c>
      <c r="C9" s="21">
        <v>43.7</v>
      </c>
      <c r="D9" s="21">
        <v>44.8</v>
      </c>
      <c r="E9" s="21">
        <v>60.6</v>
      </c>
      <c r="F9" s="21">
        <v>65.2</v>
      </c>
      <c r="G9" s="21">
        <v>60.4</v>
      </c>
      <c r="H9" s="21">
        <v>63.5</v>
      </c>
      <c r="I9" s="21">
        <v>63.7</v>
      </c>
      <c r="J9" s="21">
        <v>58</v>
      </c>
      <c r="K9" s="21">
        <v>71.900000000000006</v>
      </c>
      <c r="L9" s="21">
        <v>35.1</v>
      </c>
      <c r="M9" s="21">
        <v>41.6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</row>
    <row r="10" spans="1:28" ht="15.6" x14ac:dyDescent="0.3">
      <c r="A10" s="21">
        <v>2022</v>
      </c>
      <c r="B10" s="21">
        <v>40.5</v>
      </c>
      <c r="C10" s="21">
        <v>46.5</v>
      </c>
      <c r="D10" s="21">
        <v>48.8</v>
      </c>
      <c r="E10" s="21">
        <v>51.8</v>
      </c>
      <c r="F10" s="21">
        <v>58.1</v>
      </c>
      <c r="G10" s="21">
        <v>52.4</v>
      </c>
      <c r="H10" s="21">
        <v>47.8</v>
      </c>
      <c r="I10" s="21">
        <v>54.9</v>
      </c>
      <c r="J10" s="21">
        <v>54.4</v>
      </c>
      <c r="K10" s="21">
        <v>44.9</v>
      </c>
      <c r="L10" s="21">
        <v>36.700000000000003</v>
      </c>
      <c r="M10" s="21">
        <v>40.5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</row>
    <row r="11" spans="1:28" ht="15.6" x14ac:dyDescent="0.3">
      <c r="A11" s="21">
        <v>2023</v>
      </c>
      <c r="B11" s="21">
        <v>47.7</v>
      </c>
      <c r="C11" s="21">
        <v>37.5</v>
      </c>
      <c r="D11" s="21">
        <v>58.2</v>
      </c>
      <c r="E11" s="21">
        <v>50.6</v>
      </c>
      <c r="F11" s="21">
        <v>63.4</v>
      </c>
      <c r="G11" s="21">
        <v>63.9</v>
      </c>
      <c r="H11" s="21">
        <v>53.9</v>
      </c>
      <c r="I11" s="21">
        <v>67.3</v>
      </c>
      <c r="J11" s="21">
        <v>68.3</v>
      </c>
      <c r="K11" s="21">
        <v>78.900000000000006</v>
      </c>
      <c r="L11" s="21">
        <v>57.2</v>
      </c>
      <c r="M11" s="21">
        <v>59.5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</row>
    <row r="12" spans="1:28" ht="15.6" x14ac:dyDescent="0.3">
      <c r="A12" s="21">
        <v>2024</v>
      </c>
      <c r="B12" s="21">
        <v>43</v>
      </c>
      <c r="C12" s="21">
        <v>50.3</v>
      </c>
      <c r="D12" s="21">
        <v>45.7</v>
      </c>
      <c r="E12" s="21">
        <v>51.5</v>
      </c>
      <c r="F12" s="21">
        <v>63.9</v>
      </c>
      <c r="G12" s="21">
        <v>56.7</v>
      </c>
      <c r="H12" s="21">
        <v>59</v>
      </c>
      <c r="I12" s="21">
        <v>64.2</v>
      </c>
      <c r="J12" s="21">
        <v>67.5</v>
      </c>
      <c r="K12" s="21">
        <v>69.900000000000006</v>
      </c>
      <c r="L12" s="21">
        <v>56.3</v>
      </c>
      <c r="M12" s="21">
        <v>25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</row>
    <row r="13" spans="1:28" ht="15.6" x14ac:dyDescent="0.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</row>
    <row r="14" spans="1:28" ht="15.6" x14ac:dyDescent="0.3">
      <c r="A14" s="12" t="s">
        <v>106</v>
      </c>
      <c r="B14" s="12"/>
      <c r="C14" s="12"/>
      <c r="D14" s="12" t="s">
        <v>107</v>
      </c>
      <c r="E14" s="12" t="s">
        <v>108</v>
      </c>
      <c r="F14" s="12"/>
      <c r="G14" s="12"/>
      <c r="H14" s="12"/>
      <c r="I14" s="12"/>
      <c r="J14" s="12"/>
      <c r="K14" s="12"/>
      <c r="L14" s="12"/>
      <c r="M14" s="12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</row>
    <row r="15" spans="1:28" ht="15.6" x14ac:dyDescent="0.3">
      <c r="A15" s="12" t="s">
        <v>109</v>
      </c>
      <c r="B15" s="12"/>
      <c r="C15" s="12"/>
      <c r="D15" s="12" t="s">
        <v>107</v>
      </c>
      <c r="E15" s="12" t="s">
        <v>110</v>
      </c>
      <c r="F15" s="12"/>
      <c r="G15" s="12"/>
      <c r="H15" s="12"/>
      <c r="I15" s="12"/>
      <c r="J15" s="12"/>
      <c r="K15" s="12"/>
      <c r="L15" s="12"/>
      <c r="M15" s="12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</row>
    <row r="16" spans="1:28" ht="15.6" x14ac:dyDescent="0.3">
      <c r="A16" s="12" t="s">
        <v>111</v>
      </c>
      <c r="B16" s="12"/>
      <c r="C16" s="12"/>
      <c r="D16" s="12" t="s">
        <v>107</v>
      </c>
      <c r="E16" s="12" t="s">
        <v>129</v>
      </c>
      <c r="F16" s="12"/>
      <c r="G16" s="12"/>
      <c r="H16" s="12"/>
      <c r="I16" s="12"/>
      <c r="J16" s="12"/>
      <c r="K16" s="12"/>
      <c r="L16" s="12"/>
      <c r="M16" s="12"/>
      <c r="O16" s="11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</row>
    <row r="17" spans="1:28" ht="15.6" x14ac:dyDescent="0.3">
      <c r="A17" s="12" t="s">
        <v>113</v>
      </c>
      <c r="B17" s="12"/>
      <c r="C17" s="12"/>
      <c r="D17" s="12" t="s">
        <v>107</v>
      </c>
      <c r="E17" s="12" t="s">
        <v>130</v>
      </c>
      <c r="F17" s="12"/>
      <c r="G17" s="12"/>
      <c r="H17" s="12"/>
      <c r="I17" s="12"/>
      <c r="J17" s="12"/>
      <c r="K17" s="12"/>
      <c r="L17" s="12"/>
      <c r="M17" s="12"/>
      <c r="O17" s="11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</row>
    <row r="18" spans="1:28" ht="15.6" x14ac:dyDescent="0.3">
      <c r="A18" s="12" t="s">
        <v>115</v>
      </c>
      <c r="B18" s="12"/>
      <c r="C18" s="12"/>
      <c r="D18" s="12" t="s">
        <v>107</v>
      </c>
      <c r="E18" s="12" t="s">
        <v>131</v>
      </c>
      <c r="F18" s="12"/>
      <c r="G18" s="12"/>
      <c r="H18" s="12"/>
      <c r="I18" s="12"/>
      <c r="J18" s="12"/>
      <c r="K18" s="12"/>
      <c r="L18" s="12"/>
      <c r="M18" s="12"/>
      <c r="O18" s="11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</row>
    <row r="19" spans="1:28" ht="15.6" x14ac:dyDescent="0.3">
      <c r="A19" s="28" t="s">
        <v>71</v>
      </c>
      <c r="B19" s="28" t="s">
        <v>117</v>
      </c>
      <c r="C19" s="28" t="s">
        <v>118</v>
      </c>
      <c r="D19" s="28" t="s">
        <v>119</v>
      </c>
      <c r="E19" s="28" t="s">
        <v>120</v>
      </c>
      <c r="F19" s="28" t="s">
        <v>121</v>
      </c>
      <c r="G19" s="28" t="s">
        <v>122</v>
      </c>
      <c r="H19" s="28" t="s">
        <v>123</v>
      </c>
      <c r="I19" s="28" t="s">
        <v>124</v>
      </c>
      <c r="J19" s="28" t="s">
        <v>125</v>
      </c>
      <c r="K19" s="28" t="s">
        <v>126</v>
      </c>
      <c r="L19" s="28" t="s">
        <v>127</v>
      </c>
      <c r="M19" s="28" t="s">
        <v>128</v>
      </c>
      <c r="O19" s="11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</row>
    <row r="20" spans="1:28" ht="15.6" x14ac:dyDescent="0.3">
      <c r="A20" s="21">
        <v>2020</v>
      </c>
      <c r="B20" s="21">
        <v>55.1</v>
      </c>
      <c r="C20" s="21">
        <v>55.4</v>
      </c>
      <c r="D20" s="21">
        <v>58.7</v>
      </c>
      <c r="E20" s="21">
        <v>54.5</v>
      </c>
      <c r="F20" s="21">
        <v>57.2</v>
      </c>
      <c r="G20" s="21">
        <v>62.7</v>
      </c>
      <c r="H20" s="21">
        <v>60.2</v>
      </c>
      <c r="I20" s="21">
        <v>71.099999999999994</v>
      </c>
      <c r="J20" s="21">
        <v>66.099999999999994</v>
      </c>
      <c r="K20" s="21">
        <v>53.4</v>
      </c>
      <c r="L20" s="21">
        <v>63.1</v>
      </c>
      <c r="M20" s="21">
        <v>32.9</v>
      </c>
      <c r="O20" s="11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</row>
    <row r="21" spans="1:28" ht="15.6" x14ac:dyDescent="0.3">
      <c r="A21" s="21">
        <v>2021</v>
      </c>
      <c r="B21" s="21">
        <v>42.9</v>
      </c>
      <c r="C21" s="21">
        <v>59.9</v>
      </c>
      <c r="D21" s="21">
        <v>76.400000000000006</v>
      </c>
      <c r="E21" s="21">
        <v>84.8</v>
      </c>
      <c r="F21" s="21">
        <v>93.3</v>
      </c>
      <c r="G21" s="21">
        <v>86.7</v>
      </c>
      <c r="H21" s="21">
        <v>92.1</v>
      </c>
      <c r="I21" s="21">
        <v>89.5</v>
      </c>
      <c r="J21" s="21">
        <v>83.2</v>
      </c>
      <c r="K21" s="21">
        <v>70.400000000000006</v>
      </c>
      <c r="L21" s="21">
        <v>53.9</v>
      </c>
      <c r="M21" s="21">
        <v>63.1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</row>
    <row r="22" spans="1:28" ht="15.6" x14ac:dyDescent="0.3">
      <c r="A22" s="21">
        <v>2022</v>
      </c>
      <c r="B22" s="21">
        <v>55.5</v>
      </c>
      <c r="C22" s="21">
        <v>56.6</v>
      </c>
      <c r="D22" s="21">
        <v>37.700000000000003</v>
      </c>
      <c r="E22" s="21">
        <v>78.5</v>
      </c>
      <c r="F22" s="21">
        <v>85</v>
      </c>
      <c r="G22" s="21">
        <v>76.3</v>
      </c>
      <c r="H22" s="21">
        <v>81.8</v>
      </c>
      <c r="I22" s="21">
        <v>82.9</v>
      </c>
      <c r="J22" s="21">
        <v>78.099999999999994</v>
      </c>
      <c r="K22" s="21">
        <v>57.9</v>
      </c>
      <c r="L22" s="21">
        <v>61.2</v>
      </c>
      <c r="M22" s="21">
        <v>61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</row>
    <row r="23" spans="1:28" ht="15.6" x14ac:dyDescent="0.3">
      <c r="A23" s="21">
        <v>2023</v>
      </c>
      <c r="B23" s="21">
        <v>65.2</v>
      </c>
      <c r="C23" s="21">
        <v>51.5</v>
      </c>
      <c r="D23" s="21">
        <v>86.5</v>
      </c>
      <c r="E23" s="21">
        <v>75.599999999999994</v>
      </c>
      <c r="F23" s="21">
        <v>91.6</v>
      </c>
      <c r="G23" s="21">
        <v>92.9</v>
      </c>
      <c r="H23" s="21">
        <v>74.099999999999994</v>
      </c>
      <c r="I23" s="21">
        <v>93.8</v>
      </c>
      <c r="J23" s="21">
        <v>93.9</v>
      </c>
      <c r="K23" s="21">
        <v>99.3</v>
      </c>
      <c r="L23" s="21">
        <v>82</v>
      </c>
      <c r="M23" s="21">
        <v>84.6</v>
      </c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</row>
    <row r="24" spans="1:28" ht="15.6" x14ac:dyDescent="0.3">
      <c r="A24" s="21">
        <v>2024</v>
      </c>
      <c r="B24" s="21">
        <v>70.3</v>
      </c>
      <c r="C24" s="21">
        <v>76.8</v>
      </c>
      <c r="D24" s="21">
        <v>75.5</v>
      </c>
      <c r="E24" s="21">
        <v>79.7</v>
      </c>
      <c r="F24" s="21">
        <v>92.6</v>
      </c>
      <c r="G24" s="21">
        <v>84.1</v>
      </c>
      <c r="H24" s="21">
        <v>86.4</v>
      </c>
      <c r="I24" s="21">
        <v>93.5</v>
      </c>
      <c r="J24" s="21">
        <v>92.4</v>
      </c>
      <c r="K24" s="21">
        <v>94.6</v>
      </c>
      <c r="L24" s="21">
        <v>85.3</v>
      </c>
      <c r="M24" s="21">
        <v>34.4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</row>
    <row r="25" spans="1:28" ht="15.6" x14ac:dyDescent="0.3">
      <c r="A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</row>
    <row r="26" spans="1:28" ht="15.6" x14ac:dyDescent="0.3">
      <c r="A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</row>
    <row r="27" spans="1:28" ht="15.6" x14ac:dyDescent="0.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</row>
    <row r="28" spans="1:28" ht="15.6" x14ac:dyDescent="0.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</row>
    <row r="29" spans="1:28" ht="15.6" x14ac:dyDescent="0.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</row>
    <row r="30" spans="1:28" ht="15.6" x14ac:dyDescent="0.3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1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</row>
    <row r="31" spans="1:28" ht="15.6" x14ac:dyDescent="0.3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1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</row>
    <row r="32" spans="1:28" ht="15.6" x14ac:dyDescent="0.3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1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</row>
    <row r="33" spans="1:28" ht="15.6" x14ac:dyDescent="0.3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1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</row>
    <row r="34" spans="1:28" ht="15.6" x14ac:dyDescent="0.3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1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</row>
    <row r="35" spans="1:28" ht="15.6" x14ac:dyDescent="0.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</row>
    <row r="36" spans="1:28" ht="15.6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</row>
    <row r="37" spans="1:28" ht="15.6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</row>
    <row r="38" spans="1:28" ht="15.6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</row>
    <row r="39" spans="1:28" ht="15.6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</row>
    <row r="40" spans="1:28" ht="15.6" x14ac:dyDescent="0.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</row>
    <row r="41" spans="1:28" ht="15.6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</row>
    <row r="42" spans="1:28" ht="15.6" x14ac:dyDescent="0.3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1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ht="15.6" x14ac:dyDescent="0.3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1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ht="15.6" x14ac:dyDescent="0.3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1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ht="15.6" x14ac:dyDescent="0.3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1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ht="15.6" x14ac:dyDescent="0.3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1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ht="15.6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</row>
    <row r="48" spans="1:28" ht="15.6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</row>
    <row r="49" spans="1:28" ht="15.6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</row>
    <row r="50" spans="1:28" ht="15.6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</row>
    <row r="51" spans="1:28" ht="15.6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</row>
    <row r="52" spans="1:28" ht="15.6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</row>
    <row r="53" spans="1:28" ht="15.6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</row>
    <row r="54" spans="1:28" ht="15.6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</row>
    <row r="55" spans="1:28" ht="15.6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</row>
    <row r="56" spans="1:28" ht="15.6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</row>
    <row r="57" spans="1:28" ht="15.6" x14ac:dyDescent="0.3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</row>
    <row r="58" spans="1:28" ht="15.6" x14ac:dyDescent="0.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</row>
    <row r="59" spans="1:28" ht="15.6" x14ac:dyDescent="0.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</row>
    <row r="60" spans="1:28" ht="15.6" x14ac:dyDescent="0.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</row>
    <row r="61" spans="1:28" ht="15.6" x14ac:dyDescent="0.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</row>
    <row r="62" spans="1:28" ht="15.6" x14ac:dyDescent="0.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</row>
    <row r="63" spans="1:28" ht="15.6" x14ac:dyDescent="0.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</row>
    <row r="64" spans="1:28" ht="15.6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</row>
    <row r="65" spans="1:28" ht="15.6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</row>
    <row r="66" spans="1:28" ht="15.6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</row>
    <row r="67" spans="1:28" ht="15.6" x14ac:dyDescent="0.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</row>
    <row r="68" spans="1:28" ht="15.6" x14ac:dyDescent="0.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</row>
    <row r="69" spans="1:28" ht="15.6" x14ac:dyDescent="0.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</row>
    <row r="70" spans="1:28" ht="15.6" x14ac:dyDescent="0.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</row>
    <row r="71" spans="1:28" ht="15.6" x14ac:dyDescent="0.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</row>
    <row r="72" spans="1:28" ht="15.6" x14ac:dyDescent="0.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</row>
    <row r="73" spans="1:28" ht="15.6" x14ac:dyDescent="0.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</row>
    <row r="74" spans="1:28" ht="15.6" x14ac:dyDescent="0.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</row>
    <row r="75" spans="1:28" ht="15.6" x14ac:dyDescent="0.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</row>
    <row r="76" spans="1:28" ht="15.6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</row>
    <row r="77" spans="1:28" ht="15.6" x14ac:dyDescent="0.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</row>
    <row r="78" spans="1:28" ht="15.6" x14ac:dyDescent="0.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</row>
    <row r="79" spans="1:28" ht="15.6" x14ac:dyDescent="0.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</row>
    <row r="80" spans="1:28" ht="15.6" x14ac:dyDescent="0.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</row>
    <row r="81" spans="1:28" ht="15.6" x14ac:dyDescent="0.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</row>
    <row r="82" spans="1:28" ht="15.6" x14ac:dyDescent="0.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</row>
    <row r="83" spans="1:28" ht="15.6" x14ac:dyDescent="0.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</row>
    <row r="84" spans="1:28" ht="15.6" x14ac:dyDescent="0.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</row>
    <row r="85" spans="1:28" ht="15.6" x14ac:dyDescent="0.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</row>
    <row r="86" spans="1:28" ht="15.6" x14ac:dyDescent="0.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</row>
    <row r="87" spans="1:28" ht="15.6" x14ac:dyDescent="0.3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</row>
    <row r="88" spans="1:28" ht="15.6" x14ac:dyDescent="0.3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</row>
    <row r="89" spans="1:28" ht="15.6" x14ac:dyDescent="0.3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</row>
    <row r="90" spans="1:28" ht="15.6" x14ac:dyDescent="0.3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</row>
    <row r="91" spans="1:28" ht="15.6" x14ac:dyDescent="0.3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</row>
    <row r="92" spans="1:28" ht="15.6" x14ac:dyDescent="0.3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</row>
    <row r="93" spans="1:28" ht="15.6" x14ac:dyDescent="0.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</row>
    <row r="94" spans="1:28" ht="15.6" x14ac:dyDescent="0.3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</row>
    <row r="95" spans="1:28" ht="15.6" x14ac:dyDescent="0.3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</row>
    <row r="96" spans="1:28" ht="15.6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</row>
    <row r="97" spans="1:28" ht="15.6" x14ac:dyDescent="0.3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</row>
    <row r="98" spans="1:28" ht="15.6" x14ac:dyDescent="0.3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</row>
    <row r="99" spans="1:28" ht="15.6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</row>
    <row r="100" spans="1:28" ht="15.6" x14ac:dyDescent="0.3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</row>
    <row r="101" spans="1:28" ht="15.6" x14ac:dyDescent="0.3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</row>
    <row r="102" spans="1:28" ht="15.6" x14ac:dyDescent="0.3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</row>
    <row r="103" spans="1:28" ht="15.6" x14ac:dyDescent="0.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</row>
    <row r="104" spans="1:28" ht="15.6" x14ac:dyDescent="0.3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</row>
    <row r="105" spans="1:28" ht="15.6" x14ac:dyDescent="0.3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</row>
    <row r="106" spans="1:28" ht="15.6" x14ac:dyDescent="0.3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</row>
    <row r="107" spans="1:28" ht="15.6" x14ac:dyDescent="0.3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</row>
    <row r="108" spans="1:28" ht="15.6" x14ac:dyDescent="0.3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</row>
    <row r="109" spans="1:28" ht="15.6" x14ac:dyDescent="0.3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</row>
    <row r="110" spans="1:28" ht="15.6" x14ac:dyDescent="0.3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</row>
    <row r="111" spans="1:28" ht="15.6" x14ac:dyDescent="0.3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</row>
    <row r="112" spans="1:28" ht="15.6" x14ac:dyDescent="0.3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</row>
    <row r="113" spans="1:28" ht="15.6" x14ac:dyDescent="0.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</row>
    <row r="114" spans="1:28" ht="15.6" x14ac:dyDescent="0.3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</row>
    <row r="115" spans="1:28" ht="15.6" x14ac:dyDescent="0.3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</row>
    <row r="116" spans="1:28" ht="15.6" x14ac:dyDescent="0.3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</row>
    <row r="117" spans="1:28" ht="15.6" x14ac:dyDescent="0.3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</row>
    <row r="118" spans="1:28" ht="15.6" x14ac:dyDescent="0.3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</row>
    <row r="119" spans="1:28" ht="15.6" x14ac:dyDescent="0.3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</row>
    <row r="120" spans="1:28" ht="15.6" x14ac:dyDescent="0.3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</row>
    <row r="121" spans="1:28" ht="15.6" x14ac:dyDescent="0.3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</row>
    <row r="122" spans="1:28" ht="15.6" x14ac:dyDescent="0.3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</row>
    <row r="123" spans="1:28" ht="15.6" x14ac:dyDescent="0.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</row>
    <row r="124" spans="1:28" ht="15.6" x14ac:dyDescent="0.3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</row>
    <row r="125" spans="1:28" ht="15.6" x14ac:dyDescent="0.3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</row>
    <row r="126" spans="1:28" ht="15.6" x14ac:dyDescent="0.3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</row>
    <row r="127" spans="1:28" ht="15.6" x14ac:dyDescent="0.3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</row>
    <row r="128" spans="1:28" ht="15.6" x14ac:dyDescent="0.3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</row>
    <row r="129" spans="1:28" ht="15.6" x14ac:dyDescent="0.3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</row>
    <row r="130" spans="1:28" ht="15.6" x14ac:dyDescent="0.3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</row>
    <row r="131" spans="1:28" ht="15.6" x14ac:dyDescent="0.3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</row>
    <row r="132" spans="1:28" ht="15.6" x14ac:dyDescent="0.3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</row>
    <row r="133" spans="1:28" ht="15.6" x14ac:dyDescent="0.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</row>
    <row r="134" spans="1:28" ht="15.6" x14ac:dyDescent="0.3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</row>
    <row r="135" spans="1:28" ht="15.6" x14ac:dyDescent="0.3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</row>
    <row r="136" spans="1:28" ht="15.6" x14ac:dyDescent="0.3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</row>
    <row r="137" spans="1:28" ht="15.6" x14ac:dyDescent="0.3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</row>
    <row r="138" spans="1:28" ht="15.6" x14ac:dyDescent="0.3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</row>
    <row r="139" spans="1:28" ht="15.6" x14ac:dyDescent="0.3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</row>
    <row r="140" spans="1:28" ht="15.6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</row>
    <row r="141" spans="1:28" ht="15.6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</row>
    <row r="142" spans="1:28" ht="15.6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</row>
    <row r="143" spans="1:28" ht="15.6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</row>
    <row r="144" spans="1:28" ht="15.6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</row>
    <row r="145" spans="1:28" ht="15.6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</row>
    <row r="146" spans="1:28" ht="15.6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</row>
    <row r="147" spans="1:28" ht="15.6" x14ac:dyDescent="0.3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</row>
    <row r="148" spans="1:28" ht="15.6" x14ac:dyDescent="0.3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</row>
    <row r="149" spans="1:28" ht="15.6" x14ac:dyDescent="0.3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</row>
    <row r="150" spans="1:28" ht="15.6" x14ac:dyDescent="0.3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</row>
    <row r="151" spans="1:28" ht="15.6" x14ac:dyDescent="0.3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</row>
    <row r="152" spans="1:28" ht="15.6" x14ac:dyDescent="0.3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</row>
    <row r="153" spans="1:28" ht="15.6" x14ac:dyDescent="0.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</row>
    <row r="154" spans="1:28" ht="15.6" x14ac:dyDescent="0.3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</row>
    <row r="155" spans="1:28" ht="15.6" x14ac:dyDescent="0.3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</row>
    <row r="156" spans="1:28" ht="15.6" x14ac:dyDescent="0.3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</row>
    <row r="157" spans="1:28" ht="15.6" x14ac:dyDescent="0.3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</row>
    <row r="158" spans="1:28" ht="15.6" x14ac:dyDescent="0.3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</row>
    <row r="159" spans="1:28" ht="15.6" x14ac:dyDescent="0.3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</row>
    <row r="160" spans="1:28" ht="15.6" x14ac:dyDescent="0.3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</row>
    <row r="161" spans="1:28" ht="15.6" x14ac:dyDescent="0.3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</row>
    <row r="162" spans="1:28" ht="15.6" x14ac:dyDescent="0.3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</row>
    <row r="163" spans="1:28" ht="15.6" x14ac:dyDescent="0.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</row>
    <row r="164" spans="1:28" ht="15.6" x14ac:dyDescent="0.3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</row>
    <row r="165" spans="1:28" ht="15.6" x14ac:dyDescent="0.3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</row>
    <row r="166" spans="1:28" ht="15.6" x14ac:dyDescent="0.3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</row>
    <row r="167" spans="1:28" ht="15.6" x14ac:dyDescent="0.3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</row>
    <row r="168" spans="1:28" ht="15.6" x14ac:dyDescent="0.3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</row>
    <row r="169" spans="1:28" ht="15.6" x14ac:dyDescent="0.3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</row>
    <row r="170" spans="1:28" ht="15.6" x14ac:dyDescent="0.3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</row>
    <row r="171" spans="1:28" ht="15.6" x14ac:dyDescent="0.3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</row>
    <row r="172" spans="1:28" ht="15.6" x14ac:dyDescent="0.3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</row>
    <row r="173" spans="1:28" ht="15.6" x14ac:dyDescent="0.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</row>
    <row r="174" spans="1:28" ht="15.6" x14ac:dyDescent="0.3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</row>
    <row r="175" spans="1:28" ht="15.6" x14ac:dyDescent="0.3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</row>
    <row r="176" spans="1:28" ht="15.6" x14ac:dyDescent="0.3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</row>
    <row r="177" spans="1:28" ht="15.6" x14ac:dyDescent="0.3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</row>
    <row r="178" spans="1:28" ht="15.6" x14ac:dyDescent="0.3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</row>
    <row r="179" spans="1:28" ht="15.6" x14ac:dyDescent="0.3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</row>
    <row r="180" spans="1:28" ht="15.6" x14ac:dyDescent="0.3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</row>
    <row r="181" spans="1:28" ht="15.6" x14ac:dyDescent="0.3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</row>
    <row r="182" spans="1:28" ht="15.6" x14ac:dyDescent="0.3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</row>
    <row r="183" spans="1:28" ht="15.6" x14ac:dyDescent="0.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</row>
    <row r="184" spans="1:28" ht="15.6" x14ac:dyDescent="0.3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</row>
    <row r="185" spans="1:28" ht="15.6" x14ac:dyDescent="0.3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</row>
    <row r="186" spans="1:28" ht="15.6" x14ac:dyDescent="0.3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</row>
    <row r="187" spans="1:28" ht="15.6" x14ac:dyDescent="0.3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</row>
    <row r="188" spans="1:28" ht="15.6" x14ac:dyDescent="0.3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</row>
    <row r="189" spans="1:28" ht="15.6" x14ac:dyDescent="0.3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</row>
    <row r="190" spans="1:28" ht="15.6" x14ac:dyDescent="0.3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</row>
    <row r="191" spans="1:28" ht="15.6" x14ac:dyDescent="0.3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</row>
    <row r="192" spans="1:28" ht="15.6" x14ac:dyDescent="0.3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</row>
    <row r="193" spans="1:28" ht="15.6" x14ac:dyDescent="0.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</row>
    <row r="194" spans="1:28" ht="15.6" x14ac:dyDescent="0.3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</row>
    <row r="195" spans="1:28" ht="15.6" x14ac:dyDescent="0.3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</row>
    <row r="196" spans="1:28" ht="15.6" x14ac:dyDescent="0.3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</row>
    <row r="197" spans="1:28" ht="15.6" x14ac:dyDescent="0.3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</row>
    <row r="198" spans="1:28" ht="15.6" x14ac:dyDescent="0.3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</row>
    <row r="199" spans="1:28" ht="15.6" x14ac:dyDescent="0.3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</row>
    <row r="200" spans="1:28" ht="15.6" x14ac:dyDescent="0.3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</row>
    <row r="201" spans="1:28" ht="15.6" x14ac:dyDescent="0.3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</row>
    <row r="202" spans="1:28" ht="15.6" x14ac:dyDescent="0.3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</row>
    <row r="203" spans="1:28" ht="15.6" x14ac:dyDescent="0.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</row>
    <row r="204" spans="1:28" ht="15.6" x14ac:dyDescent="0.3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</row>
    <row r="205" spans="1:28" ht="15.6" x14ac:dyDescent="0.3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</row>
    <row r="206" spans="1:28" ht="15.6" x14ac:dyDescent="0.3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</row>
    <row r="207" spans="1:28" ht="15.6" x14ac:dyDescent="0.3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</row>
    <row r="208" spans="1:28" ht="15.6" x14ac:dyDescent="0.3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</row>
    <row r="209" spans="1:28" ht="15.6" x14ac:dyDescent="0.3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</row>
    <row r="210" spans="1:28" ht="15.6" x14ac:dyDescent="0.3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</row>
    <row r="211" spans="1:28" ht="15.6" x14ac:dyDescent="0.3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</row>
    <row r="212" spans="1:28" ht="15.6" x14ac:dyDescent="0.3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</row>
    <row r="213" spans="1:28" ht="15.6" x14ac:dyDescent="0.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</row>
    <row r="214" spans="1:28" ht="15.6" x14ac:dyDescent="0.3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</row>
    <row r="215" spans="1:28" ht="15.6" x14ac:dyDescent="0.3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</row>
    <row r="216" spans="1:28" ht="15.6" x14ac:dyDescent="0.3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</row>
    <row r="217" spans="1:28" ht="15.6" x14ac:dyDescent="0.3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</row>
    <row r="218" spans="1:28" ht="15.6" x14ac:dyDescent="0.3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</row>
    <row r="219" spans="1:28" ht="15.6" x14ac:dyDescent="0.3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</row>
    <row r="220" spans="1:28" ht="15.6" x14ac:dyDescent="0.3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</row>
    <row r="221" spans="1:28" ht="15.6" x14ac:dyDescent="0.3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</row>
    <row r="222" spans="1:28" ht="15.6" x14ac:dyDescent="0.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</row>
    <row r="223" spans="1:28" ht="15.6" x14ac:dyDescent="0.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</row>
    <row r="224" spans="1:28" ht="15.6" x14ac:dyDescent="0.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</row>
    <row r="225" spans="1:28" ht="15.6" x14ac:dyDescent="0.3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</row>
    <row r="226" spans="1:28" ht="15.6" x14ac:dyDescent="0.3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</row>
    <row r="227" spans="1:28" ht="15.6" x14ac:dyDescent="0.3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</row>
    <row r="228" spans="1:28" ht="15.6" x14ac:dyDescent="0.3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</row>
    <row r="229" spans="1:28" ht="15.6" x14ac:dyDescent="0.3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</row>
    <row r="230" spans="1:28" ht="15.6" x14ac:dyDescent="0.3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</row>
    <row r="231" spans="1:28" ht="15.6" x14ac:dyDescent="0.3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</row>
    <row r="232" spans="1:28" ht="15.6" x14ac:dyDescent="0.3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</row>
    <row r="233" spans="1:28" ht="15.6" x14ac:dyDescent="0.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</row>
    <row r="234" spans="1:28" ht="15.6" x14ac:dyDescent="0.3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</row>
    <row r="235" spans="1:28" ht="15.6" x14ac:dyDescent="0.3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</row>
    <row r="236" spans="1:28" ht="15.6" x14ac:dyDescent="0.3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</row>
    <row r="237" spans="1:28" ht="15.6" x14ac:dyDescent="0.3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</row>
    <row r="238" spans="1:28" ht="15.6" x14ac:dyDescent="0.3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</row>
    <row r="239" spans="1:28" ht="15.6" x14ac:dyDescent="0.3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</row>
    <row r="240" spans="1:28" ht="15.6" x14ac:dyDescent="0.3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</row>
    <row r="241" spans="1:28" ht="15.6" x14ac:dyDescent="0.3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</row>
    <row r="242" spans="1:28" ht="15.6" x14ac:dyDescent="0.3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</row>
    <row r="243" spans="1:28" ht="15.6" x14ac:dyDescent="0.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</row>
    <row r="244" spans="1:28" ht="15.6" x14ac:dyDescent="0.3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</row>
    <row r="245" spans="1:28" ht="15.6" x14ac:dyDescent="0.3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</row>
    <row r="246" spans="1:28" ht="15.6" x14ac:dyDescent="0.3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</row>
    <row r="247" spans="1:28" ht="15.6" x14ac:dyDescent="0.3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</row>
    <row r="248" spans="1:28" ht="15.6" x14ac:dyDescent="0.3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</row>
    <row r="249" spans="1:28" ht="15.6" x14ac:dyDescent="0.3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</row>
    <row r="250" spans="1:28" ht="15.6" x14ac:dyDescent="0.3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</row>
    <row r="251" spans="1:28" ht="15.6" x14ac:dyDescent="0.3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</row>
    <row r="252" spans="1:28" ht="15.6" x14ac:dyDescent="0.3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</row>
    <row r="253" spans="1:28" ht="15.6" x14ac:dyDescent="0.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</row>
    <row r="254" spans="1:28" ht="15.6" x14ac:dyDescent="0.3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</row>
    <row r="255" spans="1:28" ht="15.6" x14ac:dyDescent="0.3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</row>
    <row r="256" spans="1:28" ht="15.6" x14ac:dyDescent="0.3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</row>
    <row r="257" spans="1:28" ht="15.6" x14ac:dyDescent="0.3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</row>
    <row r="258" spans="1:28" ht="15.6" x14ac:dyDescent="0.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</row>
    <row r="259" spans="1:28" ht="15.6" x14ac:dyDescent="0.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</row>
    <row r="260" spans="1:28" ht="15.6" x14ac:dyDescent="0.3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</row>
    <row r="261" spans="1:28" ht="15.6" x14ac:dyDescent="0.3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</row>
    <row r="262" spans="1:28" ht="15.6" x14ac:dyDescent="0.3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</row>
    <row r="263" spans="1:28" ht="15.6" x14ac:dyDescent="0.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</row>
    <row r="264" spans="1:28" ht="15.6" x14ac:dyDescent="0.3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</row>
    <row r="265" spans="1:28" ht="15.6" x14ac:dyDescent="0.3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</row>
    <row r="266" spans="1:28" ht="15.6" x14ac:dyDescent="0.3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</row>
    <row r="267" spans="1:28" ht="15.6" x14ac:dyDescent="0.3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</row>
    <row r="268" spans="1:28" ht="15.6" x14ac:dyDescent="0.3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</row>
    <row r="269" spans="1:28" ht="15.6" x14ac:dyDescent="0.3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</row>
    <row r="270" spans="1:28" ht="15.6" x14ac:dyDescent="0.3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</row>
    <row r="271" spans="1:28" ht="15.6" x14ac:dyDescent="0.3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</row>
    <row r="272" spans="1:28" ht="15.6" x14ac:dyDescent="0.3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</row>
    <row r="273" spans="1:28" ht="15.6" x14ac:dyDescent="0.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</row>
    <row r="274" spans="1:28" ht="15.6" x14ac:dyDescent="0.3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</row>
    <row r="275" spans="1:28" ht="15.6" x14ac:dyDescent="0.3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</row>
    <row r="276" spans="1:28" ht="15.6" x14ac:dyDescent="0.3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</row>
    <row r="277" spans="1:28" ht="15.6" x14ac:dyDescent="0.3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</row>
    <row r="278" spans="1:28" ht="15.6" x14ac:dyDescent="0.3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</row>
    <row r="279" spans="1:28" ht="15.6" x14ac:dyDescent="0.3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</row>
    <row r="280" spans="1:28" ht="15.6" x14ac:dyDescent="0.3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</row>
    <row r="281" spans="1:28" ht="15.6" x14ac:dyDescent="0.3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</row>
    <row r="282" spans="1:28" ht="15.6" x14ac:dyDescent="0.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</row>
    <row r="283" spans="1:28" ht="15.6" x14ac:dyDescent="0.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</row>
    <row r="284" spans="1:28" ht="15.6" x14ac:dyDescent="0.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</row>
    <row r="285" spans="1:28" ht="15.6" x14ac:dyDescent="0.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</row>
    <row r="286" spans="1:28" ht="15.6" x14ac:dyDescent="0.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</row>
    <row r="287" spans="1:28" ht="15.6" x14ac:dyDescent="0.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</row>
    <row r="288" spans="1:28" ht="15.6" x14ac:dyDescent="0.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</row>
    <row r="289" spans="1:28" ht="15.6" x14ac:dyDescent="0.3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</row>
    <row r="290" spans="1:28" ht="15.6" x14ac:dyDescent="0.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</row>
    <row r="291" spans="1:28" ht="15.6" x14ac:dyDescent="0.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</row>
    <row r="292" spans="1:28" ht="15.6" x14ac:dyDescent="0.3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</row>
    <row r="293" spans="1:28" ht="15.6" x14ac:dyDescent="0.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</row>
    <row r="294" spans="1:28" ht="15.6" x14ac:dyDescent="0.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</row>
    <row r="295" spans="1:28" ht="15.6" x14ac:dyDescent="0.3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</row>
    <row r="296" spans="1:28" ht="15.6" x14ac:dyDescent="0.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</row>
    <row r="297" spans="1:28" ht="15.6" x14ac:dyDescent="0.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</row>
    <row r="298" spans="1:28" ht="15.6" x14ac:dyDescent="0.3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</row>
    <row r="299" spans="1:28" ht="15.6" x14ac:dyDescent="0.3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</row>
    <row r="300" spans="1:28" ht="15.6" x14ac:dyDescent="0.3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</row>
    <row r="301" spans="1:28" ht="15.6" x14ac:dyDescent="0.3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</row>
    <row r="302" spans="1:28" ht="15.6" x14ac:dyDescent="0.3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</row>
    <row r="303" spans="1:28" ht="15.6" x14ac:dyDescent="0.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</row>
    <row r="304" spans="1:28" ht="15.6" x14ac:dyDescent="0.3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</row>
    <row r="305" spans="1:28" ht="15.6" x14ac:dyDescent="0.3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</row>
    <row r="306" spans="1:28" ht="15.6" x14ac:dyDescent="0.3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</row>
    <row r="307" spans="1:28" ht="15.6" x14ac:dyDescent="0.3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</row>
    <row r="308" spans="1:28" ht="15.6" x14ac:dyDescent="0.3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</row>
    <row r="309" spans="1:28" ht="15.6" x14ac:dyDescent="0.3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</row>
    <row r="310" spans="1:28" ht="15.6" x14ac:dyDescent="0.3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</row>
    <row r="311" spans="1:28" ht="15.6" x14ac:dyDescent="0.3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</row>
    <row r="312" spans="1:28" ht="15.6" x14ac:dyDescent="0.3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</row>
    <row r="313" spans="1:28" ht="15.6" x14ac:dyDescent="0.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</row>
    <row r="314" spans="1:28" ht="15.6" x14ac:dyDescent="0.3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</row>
    <row r="315" spans="1:28" ht="15.6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</row>
    <row r="316" spans="1:28" ht="15.6" x14ac:dyDescent="0.3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</row>
    <row r="317" spans="1:28" ht="15.6" x14ac:dyDescent="0.3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</row>
    <row r="318" spans="1:28" ht="15.6" x14ac:dyDescent="0.3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</row>
    <row r="319" spans="1:28" ht="15.6" x14ac:dyDescent="0.3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</row>
    <row r="320" spans="1:28" ht="15.6" x14ac:dyDescent="0.3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</row>
    <row r="321" spans="1:28" ht="15.6" x14ac:dyDescent="0.3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</row>
    <row r="322" spans="1:28" ht="15.6" x14ac:dyDescent="0.3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</row>
    <row r="323" spans="1:28" ht="15.6" x14ac:dyDescent="0.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</row>
    <row r="324" spans="1:28" ht="15.6" x14ac:dyDescent="0.3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</row>
    <row r="325" spans="1:28" ht="15.6" x14ac:dyDescent="0.3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</row>
    <row r="326" spans="1:28" ht="15.6" x14ac:dyDescent="0.3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</row>
    <row r="327" spans="1:28" ht="15.6" x14ac:dyDescent="0.3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</row>
    <row r="328" spans="1:28" ht="15.6" x14ac:dyDescent="0.3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</row>
    <row r="329" spans="1:28" ht="15.6" x14ac:dyDescent="0.3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</row>
    <row r="330" spans="1:28" ht="15.6" x14ac:dyDescent="0.3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</row>
    <row r="331" spans="1:28" ht="15.6" x14ac:dyDescent="0.3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</row>
    <row r="332" spans="1:28" ht="15.6" x14ac:dyDescent="0.3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</row>
    <row r="333" spans="1:28" ht="15.6" x14ac:dyDescent="0.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</row>
    <row r="334" spans="1:28" ht="15.6" x14ac:dyDescent="0.3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</row>
    <row r="335" spans="1:28" ht="15.6" x14ac:dyDescent="0.3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</row>
    <row r="336" spans="1:28" ht="15.6" x14ac:dyDescent="0.3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</row>
    <row r="337" spans="1:28" ht="15.6" x14ac:dyDescent="0.3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</row>
    <row r="338" spans="1:28" ht="15.6" x14ac:dyDescent="0.3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</row>
    <row r="339" spans="1:28" ht="15.6" x14ac:dyDescent="0.3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</row>
    <row r="340" spans="1:28" ht="15.6" x14ac:dyDescent="0.3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</row>
    <row r="341" spans="1:28" ht="15.6" x14ac:dyDescent="0.3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</row>
    <row r="342" spans="1:28" ht="15.6" x14ac:dyDescent="0.3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</row>
    <row r="343" spans="1:28" ht="15.6" x14ac:dyDescent="0.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</row>
    <row r="344" spans="1:28" ht="15.6" x14ac:dyDescent="0.3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</row>
    <row r="345" spans="1:28" ht="15.6" x14ac:dyDescent="0.3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</row>
    <row r="346" spans="1:28" ht="15.6" x14ac:dyDescent="0.3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</row>
    <row r="347" spans="1:28" ht="15.6" x14ac:dyDescent="0.3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</row>
    <row r="348" spans="1:28" ht="15.6" x14ac:dyDescent="0.3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</row>
    <row r="349" spans="1:28" ht="15.6" x14ac:dyDescent="0.3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</row>
    <row r="350" spans="1:28" ht="15.6" x14ac:dyDescent="0.3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</row>
    <row r="351" spans="1:28" ht="15.6" x14ac:dyDescent="0.3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</row>
    <row r="352" spans="1:28" ht="15.6" x14ac:dyDescent="0.3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</row>
    <row r="353" spans="1:28" ht="15.6" x14ac:dyDescent="0.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</row>
    <row r="354" spans="1:28" ht="15.6" x14ac:dyDescent="0.3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</row>
    <row r="355" spans="1:28" ht="15.6" x14ac:dyDescent="0.3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</row>
    <row r="356" spans="1:28" ht="15.6" x14ac:dyDescent="0.3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</row>
    <row r="357" spans="1:28" ht="15.6" x14ac:dyDescent="0.3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</row>
    <row r="358" spans="1:28" ht="15.6" x14ac:dyDescent="0.3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</row>
    <row r="359" spans="1:28" ht="15.6" x14ac:dyDescent="0.3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</row>
    <row r="360" spans="1:28" ht="15.6" x14ac:dyDescent="0.3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</row>
    <row r="361" spans="1:28" ht="15.6" x14ac:dyDescent="0.3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</row>
    <row r="362" spans="1:28" ht="15.6" x14ac:dyDescent="0.3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</row>
    <row r="363" spans="1:28" ht="15.6" x14ac:dyDescent="0.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</row>
    <row r="364" spans="1:28" ht="15.6" x14ac:dyDescent="0.3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</row>
    <row r="365" spans="1:28" ht="15.6" x14ac:dyDescent="0.3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</row>
    <row r="366" spans="1:28" ht="15.6" x14ac:dyDescent="0.3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</row>
    <row r="367" spans="1:28" ht="15.6" x14ac:dyDescent="0.3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</row>
    <row r="368" spans="1:28" ht="15.6" x14ac:dyDescent="0.3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</row>
    <row r="369" spans="1:28" ht="15.6" x14ac:dyDescent="0.3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</row>
    <row r="370" spans="1:28" ht="15.6" x14ac:dyDescent="0.3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</row>
    <row r="371" spans="1:28" ht="15.6" x14ac:dyDescent="0.3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</row>
    <row r="372" spans="1:28" ht="15.6" x14ac:dyDescent="0.3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</row>
    <row r="373" spans="1:28" ht="15.6" x14ac:dyDescent="0.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</row>
    <row r="374" spans="1:28" ht="15.6" x14ac:dyDescent="0.3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</row>
    <row r="375" spans="1:28" ht="15.6" x14ac:dyDescent="0.3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</row>
    <row r="376" spans="1:28" ht="15.6" x14ac:dyDescent="0.3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</row>
    <row r="377" spans="1:28" ht="15.6" x14ac:dyDescent="0.3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</row>
    <row r="378" spans="1:28" ht="15.6" x14ac:dyDescent="0.3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</row>
    <row r="379" spans="1:28" ht="15.6" x14ac:dyDescent="0.3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</row>
    <row r="380" spans="1:28" ht="15.6" x14ac:dyDescent="0.3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</row>
    <row r="381" spans="1:28" ht="15.6" x14ac:dyDescent="0.3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</row>
    <row r="382" spans="1:28" ht="15.6" x14ac:dyDescent="0.3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</row>
    <row r="383" spans="1:28" ht="15.6" x14ac:dyDescent="0.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</row>
    <row r="384" spans="1:28" ht="15.6" x14ac:dyDescent="0.3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</row>
    <row r="385" spans="1:28" ht="15.6" x14ac:dyDescent="0.3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</row>
    <row r="386" spans="1:28" ht="15.6" x14ac:dyDescent="0.3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</row>
    <row r="387" spans="1:28" ht="15.6" x14ac:dyDescent="0.3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</row>
    <row r="388" spans="1:28" ht="15.6" x14ac:dyDescent="0.3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</row>
    <row r="389" spans="1:28" ht="15.6" x14ac:dyDescent="0.3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</row>
    <row r="390" spans="1:28" ht="15.6" x14ac:dyDescent="0.3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</row>
    <row r="391" spans="1:28" ht="15.6" x14ac:dyDescent="0.3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</row>
    <row r="392" spans="1:28" ht="15.6" x14ac:dyDescent="0.3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</row>
    <row r="393" spans="1:28" ht="15.6" x14ac:dyDescent="0.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</row>
    <row r="394" spans="1:28" ht="15.6" x14ac:dyDescent="0.3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</row>
    <row r="395" spans="1:28" ht="15.6" x14ac:dyDescent="0.3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</row>
    <row r="396" spans="1:28" ht="15.6" x14ac:dyDescent="0.3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</row>
    <row r="397" spans="1:28" ht="15.6" x14ac:dyDescent="0.3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</row>
    <row r="398" spans="1:28" ht="15.6" x14ac:dyDescent="0.3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</row>
    <row r="399" spans="1:28" ht="15.6" x14ac:dyDescent="0.3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</row>
    <row r="400" spans="1:28" ht="15.6" x14ac:dyDescent="0.3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</row>
    <row r="401" spans="1:28" ht="15.6" x14ac:dyDescent="0.3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</row>
    <row r="402" spans="1:28" ht="15.6" x14ac:dyDescent="0.3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</row>
    <row r="403" spans="1:28" ht="15.6" x14ac:dyDescent="0.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</row>
    <row r="404" spans="1:28" ht="15.6" x14ac:dyDescent="0.3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</row>
    <row r="405" spans="1:28" ht="15.6" x14ac:dyDescent="0.3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</row>
    <row r="406" spans="1:28" ht="15.6" x14ac:dyDescent="0.3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</row>
    <row r="407" spans="1:28" ht="15.6" x14ac:dyDescent="0.3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</row>
    <row r="408" spans="1:28" ht="15.6" x14ac:dyDescent="0.3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</row>
    <row r="409" spans="1:28" ht="15.6" x14ac:dyDescent="0.3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</row>
    <row r="410" spans="1:28" ht="15.6" x14ac:dyDescent="0.3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</row>
    <row r="411" spans="1:28" ht="15.6" x14ac:dyDescent="0.3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</row>
    <row r="412" spans="1:28" ht="15.6" x14ac:dyDescent="0.3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</row>
    <row r="413" spans="1:28" ht="15.6" x14ac:dyDescent="0.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</row>
    <row r="414" spans="1:28" ht="15.6" x14ac:dyDescent="0.3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</row>
    <row r="415" spans="1:28" ht="15.6" x14ac:dyDescent="0.3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</row>
    <row r="416" spans="1:28" ht="15.6" x14ac:dyDescent="0.3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</row>
    <row r="417" spans="1:28" ht="15.6" x14ac:dyDescent="0.3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</row>
    <row r="418" spans="1:28" ht="15.6" x14ac:dyDescent="0.3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</row>
    <row r="419" spans="1:28" ht="15.6" x14ac:dyDescent="0.3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</row>
    <row r="420" spans="1:28" ht="15.6" x14ac:dyDescent="0.3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</row>
    <row r="421" spans="1:28" ht="15.6" x14ac:dyDescent="0.3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</row>
    <row r="422" spans="1:28" ht="15.6" x14ac:dyDescent="0.3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</row>
    <row r="423" spans="1:28" ht="15.6" x14ac:dyDescent="0.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</row>
    <row r="424" spans="1:28" ht="15.6" x14ac:dyDescent="0.3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</row>
    <row r="425" spans="1:28" ht="15.6" x14ac:dyDescent="0.3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</row>
    <row r="426" spans="1:28" ht="15.6" x14ac:dyDescent="0.3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</row>
    <row r="427" spans="1:28" ht="15.6" x14ac:dyDescent="0.3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</row>
    <row r="428" spans="1:28" ht="15.6" x14ac:dyDescent="0.3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</row>
    <row r="429" spans="1:28" ht="15.6" x14ac:dyDescent="0.3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</row>
    <row r="430" spans="1:28" ht="15.6" x14ac:dyDescent="0.3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</row>
    <row r="431" spans="1:28" ht="15.6" x14ac:dyDescent="0.3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</row>
    <row r="432" spans="1:28" ht="15.6" x14ac:dyDescent="0.3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</row>
    <row r="433" spans="1:28" ht="15.6" x14ac:dyDescent="0.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</row>
    <row r="434" spans="1:28" ht="15.6" x14ac:dyDescent="0.3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</row>
    <row r="435" spans="1:28" ht="15.6" x14ac:dyDescent="0.3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</row>
    <row r="436" spans="1:28" ht="15.6" x14ac:dyDescent="0.3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</row>
    <row r="437" spans="1:28" ht="15.6" x14ac:dyDescent="0.3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</row>
    <row r="438" spans="1:28" ht="15.6" x14ac:dyDescent="0.3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</row>
    <row r="439" spans="1:28" ht="15.6" x14ac:dyDescent="0.3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</row>
    <row r="440" spans="1:28" ht="15.6" x14ac:dyDescent="0.3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</row>
    <row r="441" spans="1:28" ht="15.6" x14ac:dyDescent="0.3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</row>
    <row r="442" spans="1:28" ht="15.6" x14ac:dyDescent="0.3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</row>
    <row r="443" spans="1:28" ht="15.6" x14ac:dyDescent="0.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</row>
    <row r="444" spans="1:28" ht="15.6" x14ac:dyDescent="0.3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</row>
    <row r="445" spans="1:28" ht="15.6" x14ac:dyDescent="0.3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</row>
    <row r="446" spans="1:28" ht="15.6" x14ac:dyDescent="0.3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</row>
    <row r="447" spans="1:28" ht="15.6" x14ac:dyDescent="0.3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</row>
    <row r="448" spans="1:28" ht="15.6" x14ac:dyDescent="0.3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</row>
    <row r="449" spans="1:28" ht="15.6" x14ac:dyDescent="0.3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</row>
    <row r="450" spans="1:28" ht="15.6" x14ac:dyDescent="0.3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</row>
    <row r="451" spans="1:28" ht="15.6" x14ac:dyDescent="0.3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</row>
    <row r="452" spans="1:28" ht="15.6" x14ac:dyDescent="0.3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</row>
    <row r="453" spans="1:28" ht="15.6" x14ac:dyDescent="0.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</row>
    <row r="454" spans="1:28" ht="15.6" x14ac:dyDescent="0.3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</row>
    <row r="455" spans="1:28" ht="15.6" x14ac:dyDescent="0.3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</row>
    <row r="456" spans="1:28" ht="15.6" x14ac:dyDescent="0.3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</row>
    <row r="457" spans="1:28" ht="15.6" x14ac:dyDescent="0.3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</row>
    <row r="458" spans="1:28" ht="15.6" x14ac:dyDescent="0.3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</row>
    <row r="459" spans="1:28" ht="15.6" x14ac:dyDescent="0.3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</row>
    <row r="460" spans="1:28" ht="15.6" x14ac:dyDescent="0.3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</row>
    <row r="461" spans="1:28" ht="15.6" x14ac:dyDescent="0.3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</row>
    <row r="462" spans="1:28" ht="15.6" x14ac:dyDescent="0.3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</row>
    <row r="463" spans="1:28" ht="15.6" x14ac:dyDescent="0.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</row>
    <row r="464" spans="1:28" ht="15.6" x14ac:dyDescent="0.3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</row>
    <row r="465" spans="1:28" ht="15.6" x14ac:dyDescent="0.3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</row>
    <row r="466" spans="1:28" ht="15.6" x14ac:dyDescent="0.3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</row>
    <row r="467" spans="1:28" ht="15.6" x14ac:dyDescent="0.3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</row>
    <row r="468" spans="1:28" ht="15.6" x14ac:dyDescent="0.3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</row>
    <row r="469" spans="1:28" ht="15.6" x14ac:dyDescent="0.3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</row>
    <row r="470" spans="1:28" ht="15.6" x14ac:dyDescent="0.3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</row>
    <row r="471" spans="1:28" ht="15.6" x14ac:dyDescent="0.3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</row>
    <row r="472" spans="1:28" ht="15.6" x14ac:dyDescent="0.3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</row>
    <row r="473" spans="1:28" ht="15.6" x14ac:dyDescent="0.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</row>
    <row r="474" spans="1:28" ht="15.6" x14ac:dyDescent="0.3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</row>
    <row r="475" spans="1:28" ht="15.6" x14ac:dyDescent="0.3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</row>
    <row r="476" spans="1:28" ht="15.6" x14ac:dyDescent="0.3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</row>
    <row r="477" spans="1:28" ht="15.6" x14ac:dyDescent="0.3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</row>
    <row r="478" spans="1:28" ht="15.6" x14ac:dyDescent="0.3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</row>
    <row r="479" spans="1:28" ht="15.6" x14ac:dyDescent="0.3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</row>
    <row r="480" spans="1:28" ht="15.6" x14ac:dyDescent="0.3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</row>
    <row r="481" spans="1:28" ht="15.6" x14ac:dyDescent="0.3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</row>
    <row r="482" spans="1:28" ht="15.6" x14ac:dyDescent="0.3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</row>
    <row r="483" spans="1:28" ht="15.6" x14ac:dyDescent="0.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</row>
    <row r="484" spans="1:28" ht="15.6" x14ac:dyDescent="0.3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</row>
    <row r="485" spans="1:28" ht="15.6" x14ac:dyDescent="0.3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</row>
    <row r="486" spans="1:28" ht="15.6" x14ac:dyDescent="0.3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</row>
    <row r="487" spans="1:28" ht="15.6" x14ac:dyDescent="0.3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</row>
    <row r="488" spans="1:28" ht="15.6" x14ac:dyDescent="0.3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</row>
    <row r="489" spans="1:28" ht="15.6" x14ac:dyDescent="0.3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</row>
    <row r="490" spans="1:28" ht="15.6" x14ac:dyDescent="0.3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</row>
    <row r="491" spans="1:28" ht="15.6" x14ac:dyDescent="0.3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</row>
    <row r="492" spans="1:28" ht="15.6" x14ac:dyDescent="0.3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</row>
    <row r="493" spans="1:28" ht="15.6" x14ac:dyDescent="0.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</row>
    <row r="494" spans="1:28" ht="15.6" x14ac:dyDescent="0.3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</row>
    <row r="495" spans="1:28" ht="15.6" x14ac:dyDescent="0.3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</row>
    <row r="496" spans="1:28" ht="15.6" x14ac:dyDescent="0.3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</row>
    <row r="497" spans="1:28" ht="15.6" x14ac:dyDescent="0.3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</row>
    <row r="498" spans="1:28" ht="15.6" x14ac:dyDescent="0.3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</row>
    <row r="499" spans="1:28" ht="15.6" x14ac:dyDescent="0.3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</row>
    <row r="500" spans="1:28" ht="15.6" x14ac:dyDescent="0.3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</row>
    <row r="501" spans="1:28" ht="15.6" x14ac:dyDescent="0.3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</row>
    <row r="502" spans="1:28" ht="15.6" x14ac:dyDescent="0.3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</row>
    <row r="503" spans="1:28" ht="15.6" x14ac:dyDescent="0.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</row>
    <row r="504" spans="1:28" ht="15.6" x14ac:dyDescent="0.3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</row>
    <row r="505" spans="1:28" ht="15.6" x14ac:dyDescent="0.3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</row>
    <row r="506" spans="1:28" ht="15.6" x14ac:dyDescent="0.3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</row>
    <row r="507" spans="1:28" ht="15.6" x14ac:dyDescent="0.3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</row>
    <row r="508" spans="1:28" ht="15.6" x14ac:dyDescent="0.3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</row>
    <row r="509" spans="1:28" ht="15.6" x14ac:dyDescent="0.3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</row>
    <row r="510" spans="1:28" ht="15.6" x14ac:dyDescent="0.3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</row>
    <row r="511" spans="1:28" ht="15.6" x14ac:dyDescent="0.3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</row>
    <row r="512" spans="1:28" ht="15.6" x14ac:dyDescent="0.3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</row>
    <row r="513" spans="1:28" ht="15.6" x14ac:dyDescent="0.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</row>
    <row r="514" spans="1:28" ht="15.6" x14ac:dyDescent="0.3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</row>
    <row r="515" spans="1:28" ht="15.6" x14ac:dyDescent="0.3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</row>
    <row r="516" spans="1:28" ht="15.6" x14ac:dyDescent="0.3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</row>
    <row r="517" spans="1:28" ht="15.6" x14ac:dyDescent="0.3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</row>
    <row r="518" spans="1:28" ht="15.6" x14ac:dyDescent="0.3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</row>
    <row r="519" spans="1:28" ht="15.6" x14ac:dyDescent="0.3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</row>
    <row r="520" spans="1:28" ht="15.6" x14ac:dyDescent="0.3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</row>
    <row r="521" spans="1:28" ht="15.6" x14ac:dyDescent="0.3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</row>
    <row r="522" spans="1:28" ht="15.6" x14ac:dyDescent="0.3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</row>
    <row r="523" spans="1:28" ht="15.6" x14ac:dyDescent="0.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</row>
    <row r="524" spans="1:28" ht="15.6" x14ac:dyDescent="0.3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</row>
    <row r="525" spans="1:28" ht="15.6" x14ac:dyDescent="0.3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</row>
    <row r="526" spans="1:28" ht="15.6" x14ac:dyDescent="0.3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</row>
    <row r="527" spans="1:28" ht="15.6" x14ac:dyDescent="0.3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</row>
    <row r="528" spans="1:28" ht="15.6" x14ac:dyDescent="0.3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</row>
    <row r="529" spans="1:28" ht="15.6" x14ac:dyDescent="0.3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</row>
    <row r="530" spans="1:28" ht="15.6" x14ac:dyDescent="0.3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</row>
    <row r="531" spans="1:28" ht="15.6" x14ac:dyDescent="0.3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</row>
    <row r="532" spans="1:28" ht="15.6" x14ac:dyDescent="0.3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</row>
    <row r="533" spans="1:28" ht="15.6" x14ac:dyDescent="0.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</row>
    <row r="534" spans="1:28" ht="15.6" x14ac:dyDescent="0.3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</row>
    <row r="535" spans="1:28" ht="15.6" x14ac:dyDescent="0.3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</row>
    <row r="536" spans="1:28" ht="15.6" x14ac:dyDescent="0.3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</row>
    <row r="537" spans="1:28" ht="15.6" x14ac:dyDescent="0.3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</row>
    <row r="538" spans="1:28" ht="15.6" x14ac:dyDescent="0.3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</row>
    <row r="539" spans="1:28" ht="15.6" x14ac:dyDescent="0.3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</row>
    <row r="540" spans="1:28" ht="15.6" x14ac:dyDescent="0.3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</row>
    <row r="541" spans="1:28" ht="15.6" x14ac:dyDescent="0.3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</row>
    <row r="542" spans="1:28" ht="15.6" x14ac:dyDescent="0.3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</row>
    <row r="543" spans="1:28" ht="15.6" x14ac:dyDescent="0.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</row>
    <row r="544" spans="1:28" ht="15.6" x14ac:dyDescent="0.3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</row>
    <row r="545" spans="1:28" ht="15.6" x14ac:dyDescent="0.3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</row>
    <row r="546" spans="1:28" ht="15.6" x14ac:dyDescent="0.3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</row>
    <row r="547" spans="1:28" ht="15.6" x14ac:dyDescent="0.3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</row>
    <row r="548" spans="1:28" ht="15.6" x14ac:dyDescent="0.3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</row>
    <row r="549" spans="1:28" ht="15.6" x14ac:dyDescent="0.3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</row>
    <row r="550" spans="1:28" ht="15.6" x14ac:dyDescent="0.3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</row>
    <row r="551" spans="1:28" ht="15.6" x14ac:dyDescent="0.3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</row>
    <row r="552" spans="1:28" ht="15.6" x14ac:dyDescent="0.3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</row>
    <row r="553" spans="1:28" ht="15.6" x14ac:dyDescent="0.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</row>
    <row r="554" spans="1:28" ht="15.6" x14ac:dyDescent="0.3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</row>
    <row r="555" spans="1:28" ht="15.6" x14ac:dyDescent="0.3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</row>
    <row r="556" spans="1:28" ht="15.6" x14ac:dyDescent="0.3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</row>
    <row r="557" spans="1:28" ht="15.6" x14ac:dyDescent="0.3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</row>
    <row r="558" spans="1:28" ht="15.6" x14ac:dyDescent="0.3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</row>
    <row r="559" spans="1:28" ht="15.6" x14ac:dyDescent="0.3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</row>
    <row r="560" spans="1:28" ht="15.6" x14ac:dyDescent="0.3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</row>
    <row r="561" spans="1:28" ht="15.6" x14ac:dyDescent="0.3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</row>
    <row r="562" spans="1:28" ht="15.6" x14ac:dyDescent="0.3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</row>
    <row r="563" spans="1:28" ht="15.6" x14ac:dyDescent="0.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</row>
    <row r="564" spans="1:28" ht="15.6" x14ac:dyDescent="0.3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</row>
    <row r="565" spans="1:28" ht="15.6" x14ac:dyDescent="0.3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</row>
    <row r="566" spans="1:28" ht="15.6" x14ac:dyDescent="0.3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</row>
    <row r="567" spans="1:28" ht="15.6" x14ac:dyDescent="0.3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</row>
    <row r="568" spans="1:28" ht="15.6" x14ac:dyDescent="0.3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</row>
    <row r="569" spans="1:28" ht="15.6" x14ac:dyDescent="0.3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</row>
    <row r="570" spans="1:28" ht="15.6" x14ac:dyDescent="0.3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</row>
    <row r="571" spans="1:28" ht="15.6" x14ac:dyDescent="0.3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</row>
    <row r="572" spans="1:28" ht="15.6" x14ac:dyDescent="0.3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</row>
    <row r="573" spans="1:28" ht="15.6" x14ac:dyDescent="0.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</row>
    <row r="574" spans="1:28" ht="15.6" x14ac:dyDescent="0.3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</row>
    <row r="575" spans="1:28" ht="15.6" x14ac:dyDescent="0.3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</row>
    <row r="576" spans="1:28" ht="15.6" x14ac:dyDescent="0.3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</row>
    <row r="577" spans="1:28" ht="15.6" x14ac:dyDescent="0.3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</row>
    <row r="578" spans="1:28" ht="15.6" x14ac:dyDescent="0.3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</row>
    <row r="579" spans="1:28" ht="15.6" x14ac:dyDescent="0.3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</row>
    <row r="580" spans="1:28" ht="15.6" x14ac:dyDescent="0.3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</row>
    <row r="581" spans="1:28" ht="15.6" x14ac:dyDescent="0.3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</row>
    <row r="582" spans="1:28" ht="15.6" x14ac:dyDescent="0.3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</row>
    <row r="583" spans="1:28" ht="15.6" x14ac:dyDescent="0.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</row>
    <row r="584" spans="1:28" ht="15.6" x14ac:dyDescent="0.3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</row>
    <row r="585" spans="1:28" ht="15.6" x14ac:dyDescent="0.3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</row>
    <row r="586" spans="1:28" ht="15.6" x14ac:dyDescent="0.3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</row>
    <row r="587" spans="1:28" ht="15.6" x14ac:dyDescent="0.3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</row>
    <row r="588" spans="1:28" ht="15.6" x14ac:dyDescent="0.3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</row>
    <row r="589" spans="1:28" ht="15.6" x14ac:dyDescent="0.3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</row>
    <row r="590" spans="1:28" ht="15.6" x14ac:dyDescent="0.3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</row>
    <row r="591" spans="1:28" ht="15.6" x14ac:dyDescent="0.3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</row>
    <row r="592" spans="1:28" ht="15.6" x14ac:dyDescent="0.3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</row>
    <row r="593" spans="1:28" ht="15.6" x14ac:dyDescent="0.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</row>
    <row r="594" spans="1:28" ht="15.6" x14ac:dyDescent="0.3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</row>
    <row r="595" spans="1:28" ht="15.6" x14ac:dyDescent="0.3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</row>
    <row r="596" spans="1:28" ht="15.6" x14ac:dyDescent="0.3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</row>
    <row r="597" spans="1:28" ht="15.6" x14ac:dyDescent="0.3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</row>
    <row r="598" spans="1:28" ht="15.6" x14ac:dyDescent="0.3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</row>
    <row r="599" spans="1:28" ht="15.6" x14ac:dyDescent="0.3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</row>
    <row r="600" spans="1:28" ht="15.6" x14ac:dyDescent="0.3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</row>
    <row r="601" spans="1:28" ht="15.6" x14ac:dyDescent="0.3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</row>
    <row r="602" spans="1:28" ht="15.6" x14ac:dyDescent="0.3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</row>
    <row r="603" spans="1:28" ht="15.6" x14ac:dyDescent="0.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</row>
    <row r="604" spans="1:28" ht="15.6" x14ac:dyDescent="0.3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</row>
    <row r="605" spans="1:28" ht="15.6" x14ac:dyDescent="0.3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</row>
    <row r="606" spans="1:28" ht="15.6" x14ac:dyDescent="0.3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</row>
    <row r="607" spans="1:28" ht="15.6" x14ac:dyDescent="0.3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</row>
    <row r="608" spans="1:28" ht="15.6" x14ac:dyDescent="0.3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</row>
    <row r="609" spans="1:28" ht="15.6" x14ac:dyDescent="0.3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</row>
    <row r="610" spans="1:28" ht="15.6" x14ac:dyDescent="0.3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</row>
    <row r="611" spans="1:28" ht="15.6" x14ac:dyDescent="0.3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</row>
    <row r="612" spans="1:28" ht="15.6" x14ac:dyDescent="0.3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</row>
    <row r="613" spans="1:28" ht="15.6" x14ac:dyDescent="0.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</row>
    <row r="614" spans="1:28" ht="15.6" x14ac:dyDescent="0.3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</row>
    <row r="615" spans="1:28" ht="15.6" x14ac:dyDescent="0.3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</row>
    <row r="616" spans="1:28" ht="15.6" x14ac:dyDescent="0.3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</row>
    <row r="617" spans="1:28" ht="15.6" x14ac:dyDescent="0.3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</row>
    <row r="618" spans="1:28" ht="15.6" x14ac:dyDescent="0.3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</row>
    <row r="619" spans="1:28" ht="15.6" x14ac:dyDescent="0.3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</row>
    <row r="620" spans="1:28" ht="15.6" x14ac:dyDescent="0.3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</row>
    <row r="621" spans="1:28" ht="15.6" x14ac:dyDescent="0.3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</row>
    <row r="622" spans="1:28" ht="15.6" x14ac:dyDescent="0.3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</row>
    <row r="623" spans="1:28" ht="15.6" x14ac:dyDescent="0.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</row>
    <row r="624" spans="1:28" ht="15.6" x14ac:dyDescent="0.3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</row>
    <row r="625" spans="1:28" ht="15.6" x14ac:dyDescent="0.3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</row>
    <row r="626" spans="1:28" ht="15.6" x14ac:dyDescent="0.3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</row>
    <row r="627" spans="1:28" ht="15.6" x14ac:dyDescent="0.3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</row>
    <row r="628" spans="1:28" ht="15.6" x14ac:dyDescent="0.3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</row>
    <row r="629" spans="1:28" ht="15.6" x14ac:dyDescent="0.3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</row>
    <row r="630" spans="1:28" ht="15.6" x14ac:dyDescent="0.3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</row>
    <row r="631" spans="1:28" ht="15.6" x14ac:dyDescent="0.3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</row>
    <row r="632" spans="1:28" ht="15.6" x14ac:dyDescent="0.3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</row>
    <row r="633" spans="1:28" ht="15.6" x14ac:dyDescent="0.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</row>
    <row r="634" spans="1:28" ht="15.6" x14ac:dyDescent="0.3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</row>
    <row r="635" spans="1:28" ht="15.6" x14ac:dyDescent="0.3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</row>
    <row r="636" spans="1:28" ht="15.6" x14ac:dyDescent="0.3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</row>
    <row r="637" spans="1:28" ht="15.6" x14ac:dyDescent="0.3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</row>
    <row r="638" spans="1:28" ht="15.6" x14ac:dyDescent="0.3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</row>
    <row r="639" spans="1:28" ht="15.6" x14ac:dyDescent="0.3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</row>
    <row r="640" spans="1:28" ht="15.6" x14ac:dyDescent="0.3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</row>
    <row r="641" spans="1:28" ht="15.6" x14ac:dyDescent="0.3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</row>
    <row r="642" spans="1:28" ht="15.6" x14ac:dyDescent="0.3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</row>
    <row r="643" spans="1:28" ht="15.6" x14ac:dyDescent="0.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</row>
    <row r="644" spans="1:28" ht="15.6" x14ac:dyDescent="0.3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</row>
    <row r="645" spans="1:28" ht="15.6" x14ac:dyDescent="0.3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</row>
    <row r="646" spans="1:28" ht="15.6" x14ac:dyDescent="0.3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</row>
    <row r="647" spans="1:28" ht="15.6" x14ac:dyDescent="0.3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</row>
    <row r="648" spans="1:28" ht="15.6" x14ac:dyDescent="0.3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</row>
    <row r="649" spans="1:28" ht="15.6" x14ac:dyDescent="0.3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</row>
    <row r="650" spans="1:28" ht="15.6" x14ac:dyDescent="0.3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</row>
    <row r="651" spans="1:28" ht="15.6" x14ac:dyDescent="0.3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</row>
    <row r="652" spans="1:28" ht="15.6" x14ac:dyDescent="0.3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</row>
    <row r="653" spans="1:28" ht="15.6" x14ac:dyDescent="0.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</row>
    <row r="654" spans="1:28" ht="15.6" x14ac:dyDescent="0.3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</row>
    <row r="655" spans="1:28" ht="15.6" x14ac:dyDescent="0.3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</row>
    <row r="656" spans="1:28" ht="15.6" x14ac:dyDescent="0.3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</row>
    <row r="657" spans="1:28" ht="15.6" x14ac:dyDescent="0.3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</row>
    <row r="658" spans="1:28" ht="15.6" x14ac:dyDescent="0.3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</row>
    <row r="659" spans="1:28" ht="15.6" x14ac:dyDescent="0.3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</row>
    <row r="660" spans="1:28" ht="15.6" x14ac:dyDescent="0.3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</row>
    <row r="661" spans="1:28" ht="15.6" x14ac:dyDescent="0.3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</row>
    <row r="662" spans="1:28" ht="15.6" x14ac:dyDescent="0.3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</row>
    <row r="663" spans="1:28" ht="15.6" x14ac:dyDescent="0.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</row>
    <row r="664" spans="1:28" ht="15.6" x14ac:dyDescent="0.3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</row>
    <row r="665" spans="1:28" ht="15.6" x14ac:dyDescent="0.3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</row>
    <row r="666" spans="1:28" ht="15.6" x14ac:dyDescent="0.3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</row>
    <row r="667" spans="1:28" ht="15.6" x14ac:dyDescent="0.3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</row>
    <row r="668" spans="1:28" ht="15.6" x14ac:dyDescent="0.3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</row>
    <row r="669" spans="1:28" ht="15.6" x14ac:dyDescent="0.3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</row>
    <row r="670" spans="1:28" ht="15.6" x14ac:dyDescent="0.3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</row>
    <row r="671" spans="1:28" ht="15.6" x14ac:dyDescent="0.3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</row>
    <row r="672" spans="1:28" ht="15.6" x14ac:dyDescent="0.3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</row>
    <row r="673" spans="1:28" ht="15.6" x14ac:dyDescent="0.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</row>
    <row r="674" spans="1:28" ht="15.6" x14ac:dyDescent="0.3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</row>
    <row r="675" spans="1:28" ht="15.6" x14ac:dyDescent="0.3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</row>
    <row r="676" spans="1:28" ht="15.6" x14ac:dyDescent="0.3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</row>
    <row r="677" spans="1:28" ht="15.6" x14ac:dyDescent="0.3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</row>
    <row r="678" spans="1:28" ht="15.6" x14ac:dyDescent="0.3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</row>
    <row r="679" spans="1:28" ht="15.6" x14ac:dyDescent="0.3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</row>
    <row r="680" spans="1:28" ht="15.6" x14ac:dyDescent="0.3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</row>
    <row r="681" spans="1:28" ht="15.6" x14ac:dyDescent="0.3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</row>
    <row r="682" spans="1:28" ht="15.6" x14ac:dyDescent="0.3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</row>
    <row r="683" spans="1:28" ht="15.6" x14ac:dyDescent="0.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</row>
    <row r="684" spans="1:28" ht="15.6" x14ac:dyDescent="0.3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</row>
    <row r="685" spans="1:28" ht="15.6" x14ac:dyDescent="0.3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</row>
    <row r="686" spans="1:28" ht="15.6" x14ac:dyDescent="0.3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</row>
    <row r="687" spans="1:28" ht="15.6" x14ac:dyDescent="0.3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</row>
    <row r="688" spans="1:28" ht="15.6" x14ac:dyDescent="0.3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</row>
    <row r="689" spans="1:28" ht="15.6" x14ac:dyDescent="0.3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</row>
    <row r="690" spans="1:28" ht="15.6" x14ac:dyDescent="0.3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</row>
    <row r="691" spans="1:28" ht="15.6" x14ac:dyDescent="0.3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</row>
    <row r="692" spans="1:28" ht="15.6" x14ac:dyDescent="0.3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</row>
    <row r="693" spans="1:28" ht="15.6" x14ac:dyDescent="0.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</row>
    <row r="694" spans="1:28" ht="15.6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</row>
    <row r="695" spans="1:28" ht="15.6" x14ac:dyDescent="0.3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</row>
    <row r="696" spans="1:28" ht="15.6" x14ac:dyDescent="0.3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</row>
    <row r="697" spans="1:28" ht="15.6" x14ac:dyDescent="0.3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</row>
    <row r="698" spans="1:28" ht="15.6" x14ac:dyDescent="0.3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</row>
    <row r="699" spans="1:28" ht="15.6" x14ac:dyDescent="0.3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</row>
    <row r="700" spans="1:28" ht="15.6" x14ac:dyDescent="0.3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</row>
    <row r="701" spans="1:28" ht="15.6" x14ac:dyDescent="0.3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</row>
    <row r="702" spans="1:28" ht="15.6" x14ac:dyDescent="0.3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</row>
    <row r="703" spans="1:28" ht="15.6" x14ac:dyDescent="0.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</row>
    <row r="704" spans="1:28" ht="15.6" x14ac:dyDescent="0.3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</row>
    <row r="705" spans="1:28" ht="15.6" x14ac:dyDescent="0.3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</row>
    <row r="706" spans="1:28" ht="15.6" x14ac:dyDescent="0.3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</row>
    <row r="707" spans="1:28" ht="15.6" x14ac:dyDescent="0.3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</row>
    <row r="708" spans="1:28" ht="15.6" x14ac:dyDescent="0.3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</row>
    <row r="709" spans="1:28" ht="15.6" x14ac:dyDescent="0.3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</row>
    <row r="710" spans="1:28" ht="15.6" x14ac:dyDescent="0.3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</row>
    <row r="711" spans="1:28" ht="15.6" x14ac:dyDescent="0.3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</row>
    <row r="712" spans="1:28" ht="15.6" x14ac:dyDescent="0.3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</row>
    <row r="713" spans="1:28" ht="15.6" x14ac:dyDescent="0.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</row>
    <row r="714" spans="1:28" ht="15.6" x14ac:dyDescent="0.3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</row>
    <row r="715" spans="1:28" ht="15.6" x14ac:dyDescent="0.3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</row>
    <row r="716" spans="1:28" ht="15.6" x14ac:dyDescent="0.3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</row>
    <row r="717" spans="1:28" ht="15.6" x14ac:dyDescent="0.3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</row>
    <row r="718" spans="1:28" ht="15.6" x14ac:dyDescent="0.3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</row>
    <row r="719" spans="1:28" ht="15.6" x14ac:dyDescent="0.3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</row>
    <row r="720" spans="1:28" ht="15.6" x14ac:dyDescent="0.3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</row>
    <row r="721" spans="1:28" ht="15.6" x14ac:dyDescent="0.3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</row>
    <row r="722" spans="1:28" ht="15.6" x14ac:dyDescent="0.3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</row>
    <row r="723" spans="1:28" ht="15.6" x14ac:dyDescent="0.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</row>
    <row r="724" spans="1:28" ht="15.6" x14ac:dyDescent="0.3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</row>
    <row r="725" spans="1:28" ht="15.6" x14ac:dyDescent="0.3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</row>
    <row r="726" spans="1:28" ht="15.6" x14ac:dyDescent="0.3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</row>
    <row r="727" spans="1:28" ht="15.6" x14ac:dyDescent="0.3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</row>
    <row r="728" spans="1:28" ht="15.6" x14ac:dyDescent="0.3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</row>
    <row r="729" spans="1:28" ht="15.6" x14ac:dyDescent="0.3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</row>
    <row r="730" spans="1:28" ht="15.6" x14ac:dyDescent="0.3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</row>
    <row r="731" spans="1:28" ht="15.6" x14ac:dyDescent="0.3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</row>
    <row r="732" spans="1:28" ht="15.6" x14ac:dyDescent="0.3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</row>
    <row r="733" spans="1:28" ht="15.6" x14ac:dyDescent="0.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</row>
    <row r="734" spans="1:28" ht="15.6" x14ac:dyDescent="0.3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</row>
    <row r="735" spans="1:28" ht="15.6" x14ac:dyDescent="0.3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</row>
    <row r="736" spans="1:28" ht="15.6" x14ac:dyDescent="0.3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</row>
    <row r="737" spans="1:28" ht="15.6" x14ac:dyDescent="0.3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</row>
    <row r="738" spans="1:28" ht="15.6" x14ac:dyDescent="0.3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</row>
    <row r="739" spans="1:28" ht="15.6" x14ac:dyDescent="0.3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</row>
    <row r="740" spans="1:28" ht="15.6" x14ac:dyDescent="0.3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</row>
    <row r="741" spans="1:28" ht="15.6" x14ac:dyDescent="0.3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</row>
    <row r="742" spans="1:28" ht="15.6" x14ac:dyDescent="0.3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</row>
    <row r="743" spans="1:28" ht="15.6" x14ac:dyDescent="0.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</row>
    <row r="744" spans="1:28" ht="15.6" x14ac:dyDescent="0.3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</row>
    <row r="745" spans="1:28" ht="15.6" x14ac:dyDescent="0.3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</row>
    <row r="746" spans="1:28" ht="15.6" x14ac:dyDescent="0.3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</row>
    <row r="747" spans="1:28" ht="15.6" x14ac:dyDescent="0.3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</row>
    <row r="748" spans="1:28" ht="15.6" x14ac:dyDescent="0.3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</row>
    <row r="749" spans="1:28" ht="15.6" x14ac:dyDescent="0.3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</row>
    <row r="750" spans="1:28" ht="15.6" x14ac:dyDescent="0.3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</row>
    <row r="751" spans="1:28" ht="15.6" x14ac:dyDescent="0.3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</row>
    <row r="752" spans="1:28" ht="15.6" x14ac:dyDescent="0.3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</row>
    <row r="753" spans="1:28" ht="15.6" x14ac:dyDescent="0.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</row>
    <row r="754" spans="1:28" ht="15.6" x14ac:dyDescent="0.3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</row>
    <row r="755" spans="1:28" ht="15.6" x14ac:dyDescent="0.3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</row>
    <row r="756" spans="1:28" ht="15.6" x14ac:dyDescent="0.3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</row>
    <row r="757" spans="1:28" ht="15.6" x14ac:dyDescent="0.3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</row>
    <row r="758" spans="1:28" ht="15.6" x14ac:dyDescent="0.3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</row>
    <row r="759" spans="1:28" ht="15.6" x14ac:dyDescent="0.3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</row>
    <row r="760" spans="1:28" ht="15.6" x14ac:dyDescent="0.3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</row>
    <row r="761" spans="1:28" ht="15.6" x14ac:dyDescent="0.3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</row>
    <row r="762" spans="1:28" ht="15.6" x14ac:dyDescent="0.3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</row>
    <row r="763" spans="1:28" ht="15.6" x14ac:dyDescent="0.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</row>
    <row r="764" spans="1:28" ht="15.6" x14ac:dyDescent="0.3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</row>
    <row r="765" spans="1:28" ht="15.6" x14ac:dyDescent="0.3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</row>
    <row r="766" spans="1:28" ht="15.6" x14ac:dyDescent="0.3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</row>
    <row r="767" spans="1:28" ht="15.6" x14ac:dyDescent="0.3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</row>
    <row r="768" spans="1:28" ht="15.6" x14ac:dyDescent="0.3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</row>
    <row r="769" spans="1:28" ht="15.6" x14ac:dyDescent="0.3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</row>
    <row r="770" spans="1:28" ht="15.6" x14ac:dyDescent="0.3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</row>
    <row r="771" spans="1:28" ht="15.6" x14ac:dyDescent="0.3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</row>
    <row r="772" spans="1:28" ht="15.6" x14ac:dyDescent="0.3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</row>
    <row r="773" spans="1:28" ht="15.6" x14ac:dyDescent="0.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</row>
    <row r="774" spans="1:28" ht="15.6" x14ac:dyDescent="0.3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</row>
    <row r="775" spans="1:28" ht="15.6" x14ac:dyDescent="0.3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</row>
    <row r="776" spans="1:28" ht="15.6" x14ac:dyDescent="0.3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</row>
    <row r="777" spans="1:28" ht="15.6" x14ac:dyDescent="0.3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</row>
    <row r="778" spans="1:28" ht="15.6" x14ac:dyDescent="0.3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</row>
    <row r="779" spans="1:28" ht="15.6" x14ac:dyDescent="0.3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</row>
    <row r="780" spans="1:28" ht="15.6" x14ac:dyDescent="0.3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</row>
    <row r="781" spans="1:28" ht="15.6" x14ac:dyDescent="0.3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</row>
    <row r="782" spans="1:28" ht="15.6" x14ac:dyDescent="0.3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</row>
    <row r="783" spans="1:28" ht="15.6" x14ac:dyDescent="0.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</row>
    <row r="784" spans="1:28" ht="15.6" x14ac:dyDescent="0.3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</row>
    <row r="785" spans="1:28" ht="15.6" x14ac:dyDescent="0.3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</row>
    <row r="786" spans="1:28" ht="15.6" x14ac:dyDescent="0.3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</row>
    <row r="787" spans="1:28" ht="15.6" x14ac:dyDescent="0.3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</row>
    <row r="788" spans="1:28" ht="15.6" x14ac:dyDescent="0.3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</row>
    <row r="789" spans="1:28" ht="15.6" x14ac:dyDescent="0.3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</row>
    <row r="790" spans="1:28" ht="15.6" x14ac:dyDescent="0.3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</row>
    <row r="791" spans="1:28" ht="15.6" x14ac:dyDescent="0.3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</row>
    <row r="792" spans="1:28" ht="15.6" x14ac:dyDescent="0.3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</row>
    <row r="793" spans="1:28" ht="15.6" x14ac:dyDescent="0.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</row>
    <row r="794" spans="1:28" ht="15.6" x14ac:dyDescent="0.3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</row>
    <row r="795" spans="1:28" ht="15.6" x14ac:dyDescent="0.3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</row>
    <row r="796" spans="1:28" ht="15.6" x14ac:dyDescent="0.3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</row>
    <row r="797" spans="1:28" ht="15.6" x14ac:dyDescent="0.3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</row>
    <row r="798" spans="1:28" ht="15.6" x14ac:dyDescent="0.3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</row>
    <row r="799" spans="1:28" ht="15.6" x14ac:dyDescent="0.3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</row>
    <row r="800" spans="1:28" ht="15.6" x14ac:dyDescent="0.3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</row>
    <row r="801" spans="1:28" ht="15.6" x14ac:dyDescent="0.3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</row>
    <row r="802" spans="1:28" ht="15.6" x14ac:dyDescent="0.3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</row>
    <row r="803" spans="1:28" ht="15.6" x14ac:dyDescent="0.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</row>
    <row r="804" spans="1:28" ht="15.6" x14ac:dyDescent="0.3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</row>
    <row r="805" spans="1:28" ht="15.6" x14ac:dyDescent="0.3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</row>
    <row r="806" spans="1:28" ht="15.6" x14ac:dyDescent="0.3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</row>
    <row r="807" spans="1:28" ht="15.6" x14ac:dyDescent="0.3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</row>
    <row r="808" spans="1:28" ht="15.6" x14ac:dyDescent="0.3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</row>
    <row r="809" spans="1:28" ht="15.6" x14ac:dyDescent="0.3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</row>
    <row r="810" spans="1:28" ht="15.6" x14ac:dyDescent="0.3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</row>
    <row r="811" spans="1:28" ht="15.6" x14ac:dyDescent="0.3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</row>
    <row r="812" spans="1:28" ht="15.6" x14ac:dyDescent="0.3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</row>
    <row r="813" spans="1:28" ht="15.6" x14ac:dyDescent="0.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</row>
    <row r="814" spans="1:28" ht="15.6" x14ac:dyDescent="0.3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</row>
    <row r="815" spans="1:28" ht="15.6" x14ac:dyDescent="0.3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</row>
    <row r="816" spans="1:28" ht="15.6" x14ac:dyDescent="0.3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</row>
    <row r="817" spans="1:28" ht="15.6" x14ac:dyDescent="0.3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</row>
    <row r="818" spans="1:28" ht="15.6" x14ac:dyDescent="0.3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</row>
    <row r="819" spans="1:28" ht="15.6" x14ac:dyDescent="0.3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</row>
    <row r="820" spans="1:28" ht="15.6" x14ac:dyDescent="0.3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</row>
    <row r="821" spans="1:28" ht="15.6" x14ac:dyDescent="0.3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</row>
    <row r="822" spans="1:28" ht="15.6" x14ac:dyDescent="0.3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</row>
    <row r="823" spans="1:28" ht="15.6" x14ac:dyDescent="0.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</row>
    <row r="824" spans="1:28" ht="15.6" x14ac:dyDescent="0.3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</row>
    <row r="825" spans="1:28" ht="15.6" x14ac:dyDescent="0.3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</row>
    <row r="826" spans="1:28" ht="15.6" x14ac:dyDescent="0.3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</row>
    <row r="827" spans="1:28" ht="15.6" x14ac:dyDescent="0.3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</row>
    <row r="828" spans="1:28" ht="15.6" x14ac:dyDescent="0.3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</row>
    <row r="829" spans="1:28" ht="15.6" x14ac:dyDescent="0.3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</row>
    <row r="830" spans="1:28" ht="15.6" x14ac:dyDescent="0.3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</row>
    <row r="831" spans="1:28" ht="15.6" x14ac:dyDescent="0.3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</row>
    <row r="832" spans="1:28" ht="15.6" x14ac:dyDescent="0.3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</row>
    <row r="833" spans="1:28" ht="15.6" x14ac:dyDescent="0.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</row>
    <row r="834" spans="1:28" ht="15.6" x14ac:dyDescent="0.3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</row>
    <row r="835" spans="1:28" ht="15.6" x14ac:dyDescent="0.3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</row>
    <row r="836" spans="1:28" ht="15.6" x14ac:dyDescent="0.3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</row>
    <row r="837" spans="1:28" ht="15.6" x14ac:dyDescent="0.3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</row>
    <row r="838" spans="1:28" ht="15.6" x14ac:dyDescent="0.3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</row>
    <row r="839" spans="1:28" ht="15.6" x14ac:dyDescent="0.3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</row>
    <row r="840" spans="1:28" ht="15.6" x14ac:dyDescent="0.3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</row>
    <row r="841" spans="1:28" ht="15.6" x14ac:dyDescent="0.3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</row>
    <row r="842" spans="1:28" ht="15.6" x14ac:dyDescent="0.3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</row>
    <row r="843" spans="1:28" ht="15.6" x14ac:dyDescent="0.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</row>
    <row r="844" spans="1:28" ht="15.6" x14ac:dyDescent="0.3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</row>
    <row r="845" spans="1:28" ht="15.6" x14ac:dyDescent="0.3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</row>
    <row r="846" spans="1:28" ht="15.6" x14ac:dyDescent="0.3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</row>
    <row r="847" spans="1:28" ht="15.6" x14ac:dyDescent="0.3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</row>
    <row r="848" spans="1:28" ht="15.6" x14ac:dyDescent="0.3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</row>
    <row r="849" spans="1:28" ht="15.6" x14ac:dyDescent="0.3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</row>
    <row r="850" spans="1:28" ht="15.6" x14ac:dyDescent="0.3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</row>
    <row r="851" spans="1:28" ht="15.6" x14ac:dyDescent="0.3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</row>
    <row r="852" spans="1:28" ht="15.6" x14ac:dyDescent="0.3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</row>
    <row r="853" spans="1:28" ht="15.6" x14ac:dyDescent="0.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</row>
    <row r="854" spans="1:28" ht="15.6" x14ac:dyDescent="0.3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</row>
    <row r="855" spans="1:28" ht="15.6" x14ac:dyDescent="0.3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</row>
    <row r="856" spans="1:28" ht="15.6" x14ac:dyDescent="0.3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</row>
    <row r="857" spans="1:28" ht="15.6" x14ac:dyDescent="0.3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</row>
    <row r="858" spans="1:28" ht="15.6" x14ac:dyDescent="0.3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</row>
    <row r="859" spans="1:28" ht="15.6" x14ac:dyDescent="0.3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</row>
    <row r="860" spans="1:28" ht="15.6" x14ac:dyDescent="0.3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</row>
    <row r="861" spans="1:28" ht="15.6" x14ac:dyDescent="0.3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</row>
    <row r="862" spans="1:28" ht="15.6" x14ac:dyDescent="0.3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</row>
    <row r="863" spans="1:28" ht="15.6" x14ac:dyDescent="0.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</row>
    <row r="864" spans="1:28" ht="15.6" x14ac:dyDescent="0.3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</row>
    <row r="865" spans="1:28" ht="15.6" x14ac:dyDescent="0.3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</row>
    <row r="866" spans="1:28" ht="15.6" x14ac:dyDescent="0.3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</row>
    <row r="867" spans="1:28" ht="15.6" x14ac:dyDescent="0.3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</row>
    <row r="868" spans="1:28" ht="15.6" x14ac:dyDescent="0.3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</row>
    <row r="869" spans="1:28" ht="15.6" x14ac:dyDescent="0.3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</row>
    <row r="870" spans="1:28" ht="15.6" x14ac:dyDescent="0.3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</row>
    <row r="871" spans="1:28" ht="15.6" x14ac:dyDescent="0.3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</row>
    <row r="872" spans="1:28" ht="15.6" x14ac:dyDescent="0.3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</row>
    <row r="873" spans="1:28" ht="15.6" x14ac:dyDescent="0.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</row>
    <row r="874" spans="1:28" ht="15.6" x14ac:dyDescent="0.3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</row>
    <row r="875" spans="1:28" ht="15.6" x14ac:dyDescent="0.3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</row>
    <row r="876" spans="1:28" ht="15.6" x14ac:dyDescent="0.3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</row>
    <row r="877" spans="1:28" ht="15.6" x14ac:dyDescent="0.3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</row>
    <row r="878" spans="1:28" ht="15.6" x14ac:dyDescent="0.3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</row>
    <row r="879" spans="1:28" ht="15.6" x14ac:dyDescent="0.3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</row>
    <row r="880" spans="1:28" ht="15.6" x14ac:dyDescent="0.3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</row>
    <row r="881" spans="1:28" ht="15.6" x14ac:dyDescent="0.3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</row>
    <row r="882" spans="1:28" ht="15.6" x14ac:dyDescent="0.3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</row>
    <row r="883" spans="1:28" ht="15.6" x14ac:dyDescent="0.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</row>
    <row r="884" spans="1:28" ht="15.6" x14ac:dyDescent="0.3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</row>
    <row r="885" spans="1:28" ht="15.6" x14ac:dyDescent="0.3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</row>
    <row r="886" spans="1:28" ht="15.6" x14ac:dyDescent="0.3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</row>
    <row r="887" spans="1:28" ht="15.6" x14ac:dyDescent="0.3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</row>
    <row r="888" spans="1:28" ht="15.6" x14ac:dyDescent="0.3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</row>
    <row r="889" spans="1:28" ht="15.6" x14ac:dyDescent="0.3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</row>
    <row r="890" spans="1:28" ht="15.6" x14ac:dyDescent="0.3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</row>
    <row r="891" spans="1:28" ht="15.6" x14ac:dyDescent="0.3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</row>
    <row r="892" spans="1:28" ht="15.6" x14ac:dyDescent="0.3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</row>
    <row r="893" spans="1:28" ht="15.6" x14ac:dyDescent="0.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</row>
    <row r="894" spans="1:28" ht="15.6" x14ac:dyDescent="0.3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</row>
    <row r="895" spans="1:28" ht="15.6" x14ac:dyDescent="0.3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</row>
    <row r="896" spans="1:28" ht="15.6" x14ac:dyDescent="0.3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</row>
    <row r="897" spans="1:28" ht="15.6" x14ac:dyDescent="0.3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</row>
    <row r="898" spans="1:28" ht="15.6" x14ac:dyDescent="0.3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</row>
    <row r="899" spans="1:28" ht="15.6" x14ac:dyDescent="0.3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</row>
    <row r="900" spans="1:28" ht="15.6" x14ac:dyDescent="0.3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</row>
    <row r="901" spans="1:28" ht="15.6" x14ac:dyDescent="0.3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</row>
    <row r="902" spans="1:28" ht="15.6" x14ac:dyDescent="0.3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</row>
    <row r="903" spans="1:28" ht="15.6" x14ac:dyDescent="0.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</row>
    <row r="904" spans="1:28" ht="15.6" x14ac:dyDescent="0.3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</row>
    <row r="905" spans="1:28" ht="15.6" x14ac:dyDescent="0.3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</row>
    <row r="906" spans="1:28" ht="15.6" x14ac:dyDescent="0.3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</row>
    <row r="907" spans="1:28" ht="15.6" x14ac:dyDescent="0.3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</row>
    <row r="908" spans="1:28" ht="15.6" x14ac:dyDescent="0.3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</row>
    <row r="909" spans="1:28" ht="15.6" x14ac:dyDescent="0.3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</row>
    <row r="910" spans="1:28" ht="15.6" x14ac:dyDescent="0.3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</row>
    <row r="911" spans="1:28" ht="15.6" x14ac:dyDescent="0.3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</row>
    <row r="912" spans="1:28" ht="15.6" x14ac:dyDescent="0.3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</row>
    <row r="913" spans="1:28" ht="15.6" x14ac:dyDescent="0.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</row>
    <row r="914" spans="1:28" ht="15.6" x14ac:dyDescent="0.3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</row>
    <row r="915" spans="1:28" ht="15.6" x14ac:dyDescent="0.3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</row>
    <row r="916" spans="1:28" ht="15.6" x14ac:dyDescent="0.3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</row>
    <row r="917" spans="1:28" ht="15.6" x14ac:dyDescent="0.3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</row>
    <row r="918" spans="1:28" ht="15.6" x14ac:dyDescent="0.3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</row>
    <row r="919" spans="1:28" ht="15.6" x14ac:dyDescent="0.3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</row>
    <row r="920" spans="1:28" ht="15.6" x14ac:dyDescent="0.3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</row>
    <row r="921" spans="1:28" ht="15.6" x14ac:dyDescent="0.3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</row>
    <row r="922" spans="1:28" ht="15.6" x14ac:dyDescent="0.3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</row>
    <row r="923" spans="1:28" ht="15.6" x14ac:dyDescent="0.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</row>
    <row r="924" spans="1:28" ht="15.6" x14ac:dyDescent="0.3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</row>
    <row r="925" spans="1:28" ht="15.6" x14ac:dyDescent="0.3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</row>
    <row r="926" spans="1:28" ht="15.6" x14ac:dyDescent="0.3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</row>
    <row r="927" spans="1:28" ht="15.6" x14ac:dyDescent="0.3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</row>
    <row r="928" spans="1:28" ht="15.6" x14ac:dyDescent="0.3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</row>
    <row r="929" spans="1:28" ht="15.6" x14ac:dyDescent="0.3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</row>
    <row r="930" spans="1:28" ht="15.6" x14ac:dyDescent="0.3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</row>
    <row r="931" spans="1:28" ht="15.6" x14ac:dyDescent="0.3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</row>
    <row r="932" spans="1:28" ht="15.6" x14ac:dyDescent="0.3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</row>
    <row r="933" spans="1:28" ht="15.6" x14ac:dyDescent="0.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</row>
    <row r="934" spans="1:28" ht="15.6" x14ac:dyDescent="0.3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</row>
    <row r="935" spans="1:28" ht="15.6" x14ac:dyDescent="0.3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</row>
    <row r="936" spans="1:28" ht="15.6" x14ac:dyDescent="0.3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</row>
    <row r="937" spans="1:28" ht="15.6" x14ac:dyDescent="0.3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</row>
    <row r="938" spans="1:28" ht="15.6" x14ac:dyDescent="0.3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</row>
    <row r="939" spans="1:28" ht="15.6" x14ac:dyDescent="0.3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</row>
    <row r="940" spans="1:28" ht="15.6" x14ac:dyDescent="0.3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</row>
    <row r="941" spans="1:28" ht="15.6" x14ac:dyDescent="0.3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</row>
    <row r="942" spans="1:28" ht="15.6" x14ac:dyDescent="0.3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</row>
    <row r="943" spans="1:28" ht="15.6" x14ac:dyDescent="0.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</row>
    <row r="944" spans="1:28" ht="15.6" x14ac:dyDescent="0.3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</row>
    <row r="945" spans="1:28" ht="15.6" x14ac:dyDescent="0.3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</row>
    <row r="946" spans="1:28" ht="15.6" x14ac:dyDescent="0.3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</row>
    <row r="947" spans="1:28" ht="15.6" x14ac:dyDescent="0.3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</row>
    <row r="948" spans="1:28" ht="15.6" x14ac:dyDescent="0.3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</row>
    <row r="949" spans="1:28" ht="15.6" x14ac:dyDescent="0.3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</row>
    <row r="950" spans="1:28" ht="15.6" x14ac:dyDescent="0.3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</row>
    <row r="951" spans="1:28" ht="15.6" x14ac:dyDescent="0.3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</row>
    <row r="952" spans="1:28" ht="15.6" x14ac:dyDescent="0.3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</row>
    <row r="953" spans="1:28" ht="15.6" x14ac:dyDescent="0.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</row>
    <row r="954" spans="1:28" ht="15.6" x14ac:dyDescent="0.3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</row>
    <row r="955" spans="1:28" ht="15.6" x14ac:dyDescent="0.3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</row>
    <row r="956" spans="1:28" ht="15.6" x14ac:dyDescent="0.3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</row>
    <row r="957" spans="1:28" ht="15.6" x14ac:dyDescent="0.3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</row>
    <row r="958" spans="1:28" ht="15.6" x14ac:dyDescent="0.3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</row>
    <row r="959" spans="1:28" ht="15.6" x14ac:dyDescent="0.3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</row>
    <row r="960" spans="1:28" ht="15.6" x14ac:dyDescent="0.3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</row>
    <row r="961" spans="1:28" ht="15.6" x14ac:dyDescent="0.3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</row>
    <row r="962" spans="1:28" ht="15.6" x14ac:dyDescent="0.3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</row>
    <row r="963" spans="1:28" ht="15.6" x14ac:dyDescent="0.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</row>
    <row r="964" spans="1:28" ht="15.6" x14ac:dyDescent="0.3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</row>
    <row r="965" spans="1:28" ht="15.6" x14ac:dyDescent="0.3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</row>
    <row r="966" spans="1:28" ht="15.6" x14ac:dyDescent="0.3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</row>
    <row r="967" spans="1:28" ht="15.6" x14ac:dyDescent="0.3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</row>
    <row r="968" spans="1:28" ht="15.6" x14ac:dyDescent="0.3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</row>
    <row r="969" spans="1:28" ht="15.6" x14ac:dyDescent="0.3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</row>
    <row r="970" spans="1:28" ht="15.6" x14ac:dyDescent="0.3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</row>
    <row r="971" spans="1:28" ht="15.6" x14ac:dyDescent="0.3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</row>
    <row r="972" spans="1:28" ht="15.6" x14ac:dyDescent="0.3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</row>
    <row r="973" spans="1:28" ht="15.6" x14ac:dyDescent="0.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</row>
    <row r="974" spans="1:28" ht="15.6" x14ac:dyDescent="0.3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</row>
    <row r="975" spans="1:28" ht="15.6" x14ac:dyDescent="0.3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</row>
    <row r="976" spans="1:28" ht="15.6" x14ac:dyDescent="0.3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</row>
    <row r="977" spans="1:28" ht="15.6" x14ac:dyDescent="0.3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</row>
    <row r="978" spans="1:28" ht="15.6" x14ac:dyDescent="0.3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</row>
    <row r="979" spans="1:28" ht="15.6" x14ac:dyDescent="0.3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</row>
    <row r="980" spans="1:28" ht="15.6" x14ac:dyDescent="0.3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</row>
    <row r="981" spans="1:28" ht="15.6" x14ac:dyDescent="0.3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</row>
    <row r="982" spans="1:28" ht="15.6" x14ac:dyDescent="0.3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</row>
    <row r="983" spans="1:28" ht="15.6" x14ac:dyDescent="0.3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</row>
    <row r="984" spans="1:28" ht="15.6" x14ac:dyDescent="0.3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</row>
    <row r="985" spans="1:28" ht="15.6" x14ac:dyDescent="0.3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</row>
    <row r="986" spans="1:28" ht="15.6" x14ac:dyDescent="0.3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</row>
    <row r="987" spans="1:28" ht="15.6" x14ac:dyDescent="0.3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</row>
    <row r="988" spans="1:28" ht="15.6" x14ac:dyDescent="0.3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</row>
    <row r="989" spans="1:28" ht="15.6" x14ac:dyDescent="0.3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</row>
    <row r="990" spans="1:28" ht="15.6" x14ac:dyDescent="0.3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</row>
    <row r="991" spans="1:28" ht="15.6" x14ac:dyDescent="0.3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</row>
    <row r="992" spans="1:28" ht="15.6" x14ac:dyDescent="0.3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</row>
    <row r="993" spans="1:28" ht="15.6" x14ac:dyDescent="0.3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</row>
    <row r="994" spans="1:28" ht="15.6" x14ac:dyDescent="0.3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</row>
    <row r="995" spans="1:28" ht="15.6" x14ac:dyDescent="0.3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</row>
    <row r="996" spans="1:28" ht="15.6" x14ac:dyDescent="0.3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</row>
    <row r="997" spans="1:28" ht="15.6" x14ac:dyDescent="0.3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</row>
    <row r="998" spans="1:28" ht="15.6" x14ac:dyDescent="0.3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</row>
    <row r="999" spans="1:28" ht="15.6" x14ac:dyDescent="0.3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</row>
    <row r="1000" spans="1:28" ht="15.6" x14ac:dyDescent="0.3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</row>
    <row r="1001" spans="1:28" ht="15.6" x14ac:dyDescent="0.3">
      <c r="A1001" s="11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</row>
  </sheetData>
  <hyperlinks>
    <hyperlink ref="A1" location="'Daftar Isi'!A1" display="Daftar Isi" xr:uid="{6BE8DBC6-4423-4E81-95DB-B6AD8E324F82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BA5E-C6B0-4FF4-9DE7-F20414835DC3}">
  <dimension ref="A1:M24"/>
  <sheetViews>
    <sheetView workbookViewId="0"/>
  </sheetViews>
  <sheetFormatPr defaultRowHeight="14.4" x14ac:dyDescent="0.3"/>
  <cols>
    <col min="1" max="16384" width="8.88671875" style="13"/>
  </cols>
  <sheetData>
    <row r="1" spans="1:13" x14ac:dyDescent="0.3">
      <c r="A1" s="45" t="s">
        <v>148</v>
      </c>
    </row>
    <row r="2" spans="1:13" ht="15.6" x14ac:dyDescent="0.3">
      <c r="A2" s="12" t="s">
        <v>106</v>
      </c>
      <c r="B2" s="12"/>
      <c r="C2" s="12"/>
      <c r="D2" s="12" t="s">
        <v>107</v>
      </c>
      <c r="E2" s="12" t="s">
        <v>51</v>
      </c>
      <c r="F2" s="12"/>
      <c r="G2" s="12"/>
      <c r="H2" s="12"/>
      <c r="I2" s="12"/>
      <c r="J2" s="12"/>
      <c r="K2" s="12"/>
      <c r="L2" s="12"/>
      <c r="M2" s="12"/>
    </row>
    <row r="3" spans="1:13" ht="15.6" x14ac:dyDescent="0.3">
      <c r="A3" s="12" t="s">
        <v>109</v>
      </c>
      <c r="B3" s="12"/>
      <c r="C3" s="12"/>
      <c r="D3" s="12" t="s">
        <v>107</v>
      </c>
      <c r="E3" s="12" t="s">
        <v>132</v>
      </c>
      <c r="F3" s="12"/>
      <c r="G3" s="12"/>
      <c r="H3" s="12"/>
      <c r="I3" s="12"/>
      <c r="J3" s="12"/>
      <c r="K3" s="12"/>
      <c r="L3" s="12"/>
      <c r="M3" s="12"/>
    </row>
    <row r="4" spans="1:13" ht="15.6" x14ac:dyDescent="0.3">
      <c r="A4" s="12" t="s">
        <v>111</v>
      </c>
      <c r="B4" s="12"/>
      <c r="C4" s="12"/>
      <c r="D4" s="12" t="s">
        <v>107</v>
      </c>
      <c r="E4" s="12" t="s">
        <v>112</v>
      </c>
      <c r="F4" s="12"/>
      <c r="G4" s="12"/>
      <c r="H4" s="12"/>
      <c r="I4" s="12"/>
      <c r="J4" s="12"/>
      <c r="K4" s="12"/>
      <c r="L4" s="12"/>
      <c r="M4" s="12"/>
    </row>
    <row r="5" spans="1:13" ht="15.6" x14ac:dyDescent="0.3">
      <c r="A5" s="12" t="s">
        <v>113</v>
      </c>
      <c r="B5" s="12"/>
      <c r="C5" s="12"/>
      <c r="D5" s="12" t="s">
        <v>107</v>
      </c>
      <c r="E5" s="12" t="s">
        <v>114</v>
      </c>
      <c r="F5" s="12"/>
      <c r="G5" s="12"/>
      <c r="H5" s="12"/>
      <c r="I5" s="12"/>
      <c r="J5" s="12"/>
      <c r="K5" s="12"/>
      <c r="L5" s="12"/>
      <c r="M5" s="12"/>
    </row>
    <row r="6" spans="1:13" ht="15.6" x14ac:dyDescent="0.3">
      <c r="A6" s="12" t="s">
        <v>115</v>
      </c>
      <c r="B6" s="12"/>
      <c r="C6" s="12"/>
      <c r="D6" s="12" t="s">
        <v>107</v>
      </c>
      <c r="E6" s="12" t="s">
        <v>116</v>
      </c>
      <c r="F6" s="12"/>
      <c r="G6" s="12"/>
      <c r="H6" s="12"/>
      <c r="I6" s="12"/>
      <c r="J6" s="12"/>
      <c r="K6" s="12"/>
      <c r="L6" s="12"/>
      <c r="M6" s="12"/>
    </row>
    <row r="7" spans="1:13" ht="15.6" x14ac:dyDescent="0.3">
      <c r="A7" s="28" t="s">
        <v>71</v>
      </c>
      <c r="B7" s="28" t="s">
        <v>117</v>
      </c>
      <c r="C7" s="28" t="s">
        <v>118</v>
      </c>
      <c r="D7" s="28" t="s">
        <v>119</v>
      </c>
      <c r="E7" s="28" t="s">
        <v>120</v>
      </c>
      <c r="F7" s="28" t="s">
        <v>121</v>
      </c>
      <c r="G7" s="28" t="s">
        <v>122</v>
      </c>
      <c r="H7" s="28" t="s">
        <v>123</v>
      </c>
      <c r="I7" s="28" t="s">
        <v>124</v>
      </c>
      <c r="J7" s="28" t="s">
        <v>125</v>
      </c>
      <c r="K7" s="28" t="s">
        <v>126</v>
      </c>
      <c r="L7" s="28" t="s">
        <v>127</v>
      </c>
      <c r="M7" s="28" t="s">
        <v>128</v>
      </c>
    </row>
    <row r="8" spans="1:13" ht="15.6" x14ac:dyDescent="0.3">
      <c r="A8" s="21">
        <v>2020</v>
      </c>
      <c r="B8" s="21">
        <v>6.2</v>
      </c>
      <c r="C8" s="21">
        <v>5.4</v>
      </c>
      <c r="D8" s="21">
        <v>5.4</v>
      </c>
      <c r="E8" s="21">
        <v>5</v>
      </c>
      <c r="F8" s="21">
        <v>6.4</v>
      </c>
      <c r="G8" s="21">
        <v>6.6</v>
      </c>
      <c r="H8" s="21">
        <v>7.7</v>
      </c>
      <c r="I8" s="21">
        <v>7.5</v>
      </c>
      <c r="J8" s="21">
        <v>6.8</v>
      </c>
      <c r="K8" s="21">
        <v>6.7</v>
      </c>
      <c r="L8" s="21">
        <v>5.8</v>
      </c>
      <c r="M8" s="21">
        <v>5.5</v>
      </c>
    </row>
    <row r="9" spans="1:13" ht="15.6" x14ac:dyDescent="0.3">
      <c r="A9" s="21">
        <v>2021</v>
      </c>
      <c r="B9" s="21">
        <v>5.2</v>
      </c>
      <c r="C9" s="21">
        <v>4.8</v>
      </c>
      <c r="D9" s="21">
        <v>4.3</v>
      </c>
      <c r="E9" s="21">
        <v>5.4</v>
      </c>
      <c r="F9" s="21">
        <v>5.2</v>
      </c>
      <c r="G9" s="21">
        <v>5</v>
      </c>
      <c r="H9" s="21">
        <v>6.5</v>
      </c>
      <c r="I9" s="21">
        <v>7.3</v>
      </c>
      <c r="J9" s="21">
        <v>7.4</v>
      </c>
      <c r="K9" s="21">
        <v>5.6</v>
      </c>
      <c r="L9" s="21">
        <v>4.9000000000000004</v>
      </c>
      <c r="M9" s="21">
        <v>6.1</v>
      </c>
    </row>
    <row r="10" spans="1:13" ht="15.6" x14ac:dyDescent="0.3">
      <c r="A10" s="21">
        <v>2022</v>
      </c>
      <c r="B10" s="21">
        <v>6.4</v>
      </c>
      <c r="C10" s="21">
        <v>5.7</v>
      </c>
      <c r="D10" s="21">
        <v>5.5</v>
      </c>
      <c r="E10" s="21">
        <v>5.4</v>
      </c>
      <c r="F10" s="21">
        <v>5.9</v>
      </c>
      <c r="G10" s="21">
        <v>6.6</v>
      </c>
      <c r="H10" s="21">
        <v>7.6</v>
      </c>
      <c r="I10" s="21">
        <v>7.3</v>
      </c>
      <c r="J10" s="21">
        <v>6.7</v>
      </c>
      <c r="K10" s="21">
        <v>5.5</v>
      </c>
      <c r="L10" s="21">
        <v>4.7</v>
      </c>
      <c r="M10" s="21">
        <v>6</v>
      </c>
    </row>
    <row r="11" spans="1:13" ht="15.6" x14ac:dyDescent="0.3">
      <c r="A11" s="21">
        <v>2023</v>
      </c>
      <c r="B11" s="21">
        <v>5.8</v>
      </c>
      <c r="C11" s="21">
        <v>5.3</v>
      </c>
      <c r="D11" s="21">
        <v>4.3</v>
      </c>
      <c r="E11" s="21">
        <v>4.5999999999999996</v>
      </c>
      <c r="F11" s="21">
        <v>5.5</v>
      </c>
      <c r="G11" s="21">
        <v>5</v>
      </c>
      <c r="H11" s="21">
        <v>6</v>
      </c>
      <c r="I11" s="21">
        <v>5.7</v>
      </c>
      <c r="J11" s="21">
        <v>5.6</v>
      </c>
      <c r="K11" s="21">
        <v>4.7</v>
      </c>
      <c r="L11" s="21">
        <v>4.2</v>
      </c>
      <c r="M11" s="21">
        <v>4.5</v>
      </c>
    </row>
    <row r="12" spans="1:13" ht="15.6" x14ac:dyDescent="0.3">
      <c r="A12" s="21">
        <v>2024</v>
      </c>
      <c r="B12" s="21">
        <v>5.2</v>
      </c>
      <c r="C12" s="21">
        <v>4</v>
      </c>
      <c r="D12" s="21">
        <v>4.5</v>
      </c>
      <c r="E12" s="21">
        <v>4.5999999999999996</v>
      </c>
      <c r="F12" s="21">
        <v>5.9</v>
      </c>
      <c r="G12" s="21">
        <v>5.9</v>
      </c>
      <c r="H12" s="21">
        <v>5.9</v>
      </c>
      <c r="I12" s="21">
        <v>5.5</v>
      </c>
      <c r="J12" s="21">
        <v>5.4</v>
      </c>
      <c r="K12" s="21">
        <v>5</v>
      </c>
      <c r="L12" s="21">
        <v>4.2</v>
      </c>
      <c r="M12" s="21">
        <v>4.5999999999999996</v>
      </c>
    </row>
    <row r="13" spans="1:13" ht="15.6" x14ac:dyDescent="0.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13" ht="15.6" x14ac:dyDescent="0.3">
      <c r="A14" s="12" t="s">
        <v>106</v>
      </c>
      <c r="B14" s="12"/>
      <c r="C14" s="12"/>
      <c r="D14" s="12" t="s">
        <v>107</v>
      </c>
      <c r="E14" s="12" t="s">
        <v>51</v>
      </c>
      <c r="F14" s="12"/>
      <c r="G14" s="12"/>
      <c r="H14" s="12"/>
      <c r="I14" s="12"/>
      <c r="J14" s="12"/>
      <c r="K14" s="12"/>
      <c r="L14" s="12"/>
      <c r="M14" s="12"/>
    </row>
    <row r="15" spans="1:13" ht="15.6" x14ac:dyDescent="0.3">
      <c r="A15" s="12" t="s">
        <v>109</v>
      </c>
      <c r="B15" s="12"/>
      <c r="C15" s="12"/>
      <c r="D15" s="12" t="s">
        <v>107</v>
      </c>
      <c r="E15" s="12" t="s">
        <v>132</v>
      </c>
      <c r="F15" s="12"/>
      <c r="G15" s="12"/>
      <c r="H15" s="12"/>
      <c r="I15" s="12"/>
      <c r="J15" s="12"/>
      <c r="K15" s="12"/>
      <c r="L15" s="12"/>
      <c r="M15" s="12"/>
    </row>
    <row r="16" spans="1:13" ht="15.6" x14ac:dyDescent="0.3">
      <c r="A16" s="12" t="s">
        <v>111</v>
      </c>
      <c r="B16" s="12"/>
      <c r="C16" s="12"/>
      <c r="D16" s="12" t="s">
        <v>107</v>
      </c>
      <c r="E16" s="12" t="s">
        <v>129</v>
      </c>
      <c r="F16" s="12"/>
      <c r="G16" s="12"/>
      <c r="H16" s="12"/>
      <c r="I16" s="12"/>
      <c r="J16" s="12"/>
      <c r="K16" s="12"/>
      <c r="L16" s="12"/>
      <c r="M16" s="12"/>
    </row>
    <row r="17" spans="1:13" ht="15.6" x14ac:dyDescent="0.3">
      <c r="A17" s="12" t="s">
        <v>113</v>
      </c>
      <c r="B17" s="12"/>
      <c r="C17" s="12"/>
      <c r="D17" s="12" t="s">
        <v>107</v>
      </c>
      <c r="E17" s="12" t="s">
        <v>130</v>
      </c>
      <c r="F17" s="12"/>
      <c r="G17" s="12"/>
      <c r="H17" s="12"/>
      <c r="I17" s="12"/>
      <c r="J17" s="12"/>
      <c r="K17" s="12"/>
      <c r="L17" s="12"/>
      <c r="M17" s="12"/>
    </row>
    <row r="18" spans="1:13" ht="15.6" x14ac:dyDescent="0.3">
      <c r="A18" s="12" t="s">
        <v>115</v>
      </c>
      <c r="B18" s="12"/>
      <c r="C18" s="12"/>
      <c r="D18" s="12" t="s">
        <v>107</v>
      </c>
      <c r="E18" s="12" t="s">
        <v>131</v>
      </c>
      <c r="F18" s="12"/>
      <c r="G18" s="12"/>
      <c r="H18" s="12"/>
      <c r="I18" s="12"/>
      <c r="J18" s="12"/>
      <c r="K18" s="12"/>
      <c r="L18" s="12"/>
      <c r="M18" s="12"/>
    </row>
    <row r="19" spans="1:13" ht="15.6" x14ac:dyDescent="0.3">
      <c r="A19" s="28" t="s">
        <v>71</v>
      </c>
      <c r="B19" s="28" t="s">
        <v>117</v>
      </c>
      <c r="C19" s="28" t="s">
        <v>118</v>
      </c>
      <c r="D19" s="28" t="s">
        <v>119</v>
      </c>
      <c r="E19" s="28" t="s">
        <v>120</v>
      </c>
      <c r="F19" s="28" t="s">
        <v>121</v>
      </c>
      <c r="G19" s="28" t="s">
        <v>122</v>
      </c>
      <c r="H19" s="28" t="s">
        <v>123</v>
      </c>
      <c r="I19" s="28" t="s">
        <v>124</v>
      </c>
      <c r="J19" s="28" t="s">
        <v>125</v>
      </c>
      <c r="K19" s="28" t="s">
        <v>126</v>
      </c>
      <c r="L19" s="28" t="s">
        <v>127</v>
      </c>
      <c r="M19" s="28" t="s">
        <v>128</v>
      </c>
    </row>
    <row r="20" spans="1:13" ht="15.6" x14ac:dyDescent="0.3">
      <c r="A20" s="21">
        <v>2020</v>
      </c>
      <c r="B20" s="21">
        <v>7.6</v>
      </c>
      <c r="C20" s="21">
        <v>6</v>
      </c>
      <c r="D20" s="21">
        <v>4.8</v>
      </c>
      <c r="E20" s="21">
        <v>4.4000000000000004</v>
      </c>
      <c r="F20" s="21">
        <v>6.1</v>
      </c>
      <c r="G20" s="21">
        <v>7.4</v>
      </c>
      <c r="H20" s="21">
        <v>8.5</v>
      </c>
      <c r="I20" s="21">
        <v>7.6</v>
      </c>
      <c r="J20" s="21">
        <v>6.1</v>
      </c>
      <c r="K20" s="21">
        <v>5.8</v>
      </c>
      <c r="L20" s="21">
        <v>5</v>
      </c>
      <c r="M20" s="21">
        <v>6.5</v>
      </c>
    </row>
    <row r="21" spans="1:13" ht="15.6" x14ac:dyDescent="0.3">
      <c r="A21" s="21">
        <v>2021</v>
      </c>
      <c r="B21" s="21">
        <v>7.1</v>
      </c>
      <c r="C21" s="21">
        <v>6.8</v>
      </c>
      <c r="D21" s="21">
        <v>5.3</v>
      </c>
      <c r="E21" s="21">
        <v>4.7</v>
      </c>
      <c r="F21" s="21">
        <v>6.4</v>
      </c>
      <c r="G21" s="21">
        <v>5.8</v>
      </c>
      <c r="H21" s="21">
        <v>6.8</v>
      </c>
      <c r="I21" s="21">
        <v>7.3</v>
      </c>
      <c r="J21" s="21">
        <v>6.9</v>
      </c>
      <c r="K21" s="21">
        <v>4</v>
      </c>
      <c r="L21" s="21">
        <v>4.2</v>
      </c>
      <c r="M21" s="21">
        <v>6.6</v>
      </c>
    </row>
    <row r="22" spans="1:13" ht="15.6" x14ac:dyDescent="0.3">
      <c r="A22" s="21">
        <v>2022</v>
      </c>
      <c r="B22" s="21">
        <v>7.5</v>
      </c>
      <c r="C22" s="21">
        <v>6.3</v>
      </c>
      <c r="D22" s="21">
        <v>5</v>
      </c>
      <c r="E22" s="21">
        <v>4.2</v>
      </c>
      <c r="F22" s="21">
        <v>5</v>
      </c>
      <c r="G22" s="21">
        <v>6.2</v>
      </c>
      <c r="H22" s="21">
        <v>8.3000000000000007</v>
      </c>
      <c r="I22" s="21">
        <v>7.1</v>
      </c>
      <c r="J22" s="21">
        <v>5.6</v>
      </c>
      <c r="K22" s="21">
        <v>4.5</v>
      </c>
      <c r="L22" s="21">
        <v>4.4000000000000004</v>
      </c>
      <c r="M22" s="21">
        <v>6.9</v>
      </c>
    </row>
    <row r="23" spans="1:13" ht="15.6" x14ac:dyDescent="0.3">
      <c r="A23" s="21">
        <v>2023</v>
      </c>
      <c r="B23" s="21">
        <v>8.6</v>
      </c>
      <c r="C23" s="21">
        <v>9.9</v>
      </c>
      <c r="D23" s="21">
        <v>5.4</v>
      </c>
      <c r="E23" s="21">
        <v>6</v>
      </c>
      <c r="F23" s="21">
        <v>7</v>
      </c>
      <c r="G23" s="21">
        <v>6</v>
      </c>
      <c r="H23" s="21">
        <v>7.4</v>
      </c>
      <c r="I23" s="21">
        <v>7.5</v>
      </c>
      <c r="J23" s="21">
        <v>6.7</v>
      </c>
      <c r="K23" s="21">
        <v>5.6</v>
      </c>
      <c r="L23" s="21">
        <v>5</v>
      </c>
      <c r="M23" s="21">
        <v>5.0999999999999996</v>
      </c>
    </row>
    <row r="24" spans="1:13" ht="15.6" x14ac:dyDescent="0.3">
      <c r="A24" s="21">
        <v>2024</v>
      </c>
      <c r="B24" s="21">
        <v>7.4</v>
      </c>
      <c r="C24" s="21">
        <v>5.5</v>
      </c>
      <c r="D24" s="21">
        <v>6.3</v>
      </c>
      <c r="E24" s="21">
        <v>6</v>
      </c>
      <c r="F24" s="21">
        <v>7.4</v>
      </c>
      <c r="G24" s="21">
        <v>7.3</v>
      </c>
      <c r="H24" s="21">
        <v>8</v>
      </c>
      <c r="I24" s="21">
        <v>6.6</v>
      </c>
      <c r="J24" s="21">
        <v>6</v>
      </c>
      <c r="K24" s="21">
        <v>5.6</v>
      </c>
      <c r="L24" s="21">
        <v>4.8</v>
      </c>
      <c r="M24" s="21">
        <v>8.5</v>
      </c>
    </row>
  </sheetData>
  <hyperlinks>
    <hyperlink ref="A1" location="'Daftar Isi'!A1" display="Daftar Isi" xr:uid="{48324C58-CC9F-495B-A33B-56B14D6B4AD8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DC93F-1003-4006-AF03-F96B2FA795E7}">
  <dimension ref="A1:AD270"/>
  <sheetViews>
    <sheetView workbookViewId="0"/>
  </sheetViews>
  <sheetFormatPr defaultRowHeight="14.4" x14ac:dyDescent="0.3"/>
  <cols>
    <col min="1" max="16384" width="8.88671875" style="13"/>
  </cols>
  <sheetData>
    <row r="1" spans="1:30" x14ac:dyDescent="0.3">
      <c r="A1" s="45" t="s">
        <v>148</v>
      </c>
    </row>
    <row r="2" spans="1:30" ht="15.6" x14ac:dyDescent="0.3">
      <c r="A2" s="12" t="s">
        <v>106</v>
      </c>
      <c r="B2" s="12"/>
      <c r="C2" s="12"/>
      <c r="D2" s="12" t="s">
        <v>107</v>
      </c>
      <c r="E2" s="12" t="s">
        <v>52</v>
      </c>
      <c r="F2" s="12"/>
      <c r="G2" s="12"/>
      <c r="H2" s="12"/>
      <c r="I2" s="12"/>
      <c r="J2" s="12"/>
      <c r="K2" s="12"/>
      <c r="L2" s="12"/>
      <c r="M2" s="12"/>
      <c r="Q2" s="12" t="s">
        <v>106</v>
      </c>
      <c r="R2" s="12"/>
      <c r="S2" s="12"/>
      <c r="T2" s="12" t="s">
        <v>107</v>
      </c>
      <c r="U2" s="12" t="s">
        <v>52</v>
      </c>
      <c r="V2" s="12"/>
      <c r="W2" s="12"/>
      <c r="X2" s="12"/>
      <c r="Y2" s="12"/>
      <c r="Z2" s="12"/>
      <c r="AA2" s="12"/>
      <c r="AB2" s="12"/>
      <c r="AC2" s="12"/>
    </row>
    <row r="3" spans="1:30" ht="15.6" x14ac:dyDescent="0.3">
      <c r="A3" s="12" t="s">
        <v>109</v>
      </c>
      <c r="B3" s="12"/>
      <c r="C3" s="12"/>
      <c r="D3" s="12" t="s">
        <v>107</v>
      </c>
      <c r="E3" s="12" t="s">
        <v>133</v>
      </c>
      <c r="F3" s="12"/>
      <c r="G3" s="12"/>
      <c r="H3" s="12"/>
      <c r="I3" s="12"/>
      <c r="J3" s="12"/>
      <c r="K3" s="12"/>
      <c r="L3" s="12"/>
      <c r="M3" s="12"/>
      <c r="Q3" s="12" t="s">
        <v>109</v>
      </c>
      <c r="R3" s="12"/>
      <c r="S3" s="12"/>
      <c r="T3" s="12" t="s">
        <v>107</v>
      </c>
      <c r="U3" s="12" t="s">
        <v>133</v>
      </c>
      <c r="V3" s="12"/>
      <c r="W3" s="12"/>
      <c r="X3" s="12"/>
      <c r="Y3" s="12"/>
      <c r="Z3" s="12"/>
      <c r="AA3" s="12"/>
      <c r="AB3" s="12"/>
      <c r="AC3" s="12"/>
    </row>
    <row r="4" spans="1:30" ht="15.6" x14ac:dyDescent="0.3">
      <c r="A4" s="12" t="s">
        <v>111</v>
      </c>
      <c r="B4" s="12"/>
      <c r="C4" s="12"/>
      <c r="D4" s="12" t="s">
        <v>107</v>
      </c>
      <c r="E4" s="12" t="s">
        <v>112</v>
      </c>
      <c r="F4" s="12"/>
      <c r="G4" s="12"/>
      <c r="H4" s="12"/>
      <c r="I4" s="12"/>
      <c r="J4" s="12"/>
      <c r="K4" s="12"/>
      <c r="L4" s="12"/>
      <c r="M4" s="12"/>
      <c r="Q4" s="12" t="s">
        <v>111</v>
      </c>
      <c r="R4" s="12"/>
      <c r="S4" s="12"/>
      <c r="T4" s="12" t="s">
        <v>107</v>
      </c>
      <c r="U4" s="12" t="s">
        <v>129</v>
      </c>
      <c r="V4" s="12"/>
      <c r="W4" s="12"/>
      <c r="X4" s="12"/>
      <c r="Y4" s="12"/>
      <c r="Z4" s="12"/>
      <c r="AA4" s="12"/>
      <c r="AB4" s="12"/>
      <c r="AC4" s="12"/>
    </row>
    <row r="5" spans="1:30" ht="15.6" x14ac:dyDescent="0.3">
      <c r="A5" s="12" t="s">
        <v>113</v>
      </c>
      <c r="B5" s="12"/>
      <c r="C5" s="12"/>
      <c r="D5" s="12" t="s">
        <v>107</v>
      </c>
      <c r="E5" s="12" t="s">
        <v>114</v>
      </c>
      <c r="F5" s="12"/>
      <c r="G5" s="12"/>
      <c r="H5" s="12"/>
      <c r="I5" s="12"/>
      <c r="J5" s="12"/>
      <c r="K5" s="12"/>
      <c r="L5" s="12"/>
      <c r="M5" s="12"/>
      <c r="Q5" s="12" t="s">
        <v>113</v>
      </c>
      <c r="R5" s="12"/>
      <c r="S5" s="12"/>
      <c r="T5" s="12" t="s">
        <v>107</v>
      </c>
      <c r="U5" s="12" t="s">
        <v>130</v>
      </c>
      <c r="V5" s="12"/>
      <c r="W5" s="12"/>
      <c r="X5" s="12"/>
      <c r="Y5" s="12"/>
      <c r="Z5" s="12"/>
      <c r="AA5" s="12"/>
      <c r="AB5" s="12"/>
      <c r="AC5" s="12"/>
    </row>
    <row r="6" spans="1:30" ht="15.6" x14ac:dyDescent="0.3">
      <c r="A6" s="12" t="s">
        <v>115</v>
      </c>
      <c r="B6" s="12"/>
      <c r="C6" s="12"/>
      <c r="D6" s="12" t="s">
        <v>107</v>
      </c>
      <c r="E6" s="12" t="s">
        <v>116</v>
      </c>
      <c r="F6" s="12"/>
      <c r="G6" s="12"/>
      <c r="H6" s="12"/>
      <c r="I6" s="12"/>
      <c r="J6" s="12"/>
      <c r="K6" s="12"/>
      <c r="L6" s="12"/>
      <c r="M6" s="12"/>
      <c r="Q6" s="12" t="s">
        <v>115</v>
      </c>
      <c r="R6" s="12"/>
      <c r="S6" s="12"/>
      <c r="T6" s="12" t="s">
        <v>107</v>
      </c>
      <c r="U6" s="12" t="s">
        <v>131</v>
      </c>
      <c r="V6" s="12"/>
      <c r="W6" s="12"/>
      <c r="X6" s="12"/>
      <c r="Y6" s="12"/>
      <c r="Z6" s="12"/>
      <c r="AA6" s="12"/>
      <c r="AB6" s="12"/>
      <c r="AC6" s="12"/>
    </row>
    <row r="7" spans="1:30" ht="15.6" x14ac:dyDescent="0.3">
      <c r="A7" s="28" t="s">
        <v>71</v>
      </c>
      <c r="B7" s="28" t="s">
        <v>117</v>
      </c>
      <c r="C7" s="28" t="s">
        <v>118</v>
      </c>
      <c r="D7" s="28" t="s">
        <v>119</v>
      </c>
      <c r="E7" s="28" t="s">
        <v>120</v>
      </c>
      <c r="F7" s="28" t="s">
        <v>121</v>
      </c>
      <c r="G7" s="28" t="s">
        <v>122</v>
      </c>
      <c r="H7" s="28" t="s">
        <v>123</v>
      </c>
      <c r="I7" s="28" t="s">
        <v>124</v>
      </c>
      <c r="J7" s="28" t="s">
        <v>125</v>
      </c>
      <c r="K7" s="28" t="s">
        <v>126</v>
      </c>
      <c r="L7" s="28" t="s">
        <v>127</v>
      </c>
      <c r="M7" s="28" t="s">
        <v>128</v>
      </c>
      <c r="Q7" s="28" t="s">
        <v>71</v>
      </c>
      <c r="R7" s="28" t="s">
        <v>117</v>
      </c>
      <c r="S7" s="28" t="s">
        <v>118</v>
      </c>
      <c r="T7" s="28" t="s">
        <v>119</v>
      </c>
      <c r="U7" s="28" t="s">
        <v>120</v>
      </c>
      <c r="V7" s="28" t="s">
        <v>121</v>
      </c>
      <c r="W7" s="28" t="s">
        <v>122</v>
      </c>
      <c r="X7" s="28" t="s">
        <v>123</v>
      </c>
      <c r="Y7" s="28" t="s">
        <v>124</v>
      </c>
      <c r="Z7" s="28" t="s">
        <v>125</v>
      </c>
      <c r="AA7" s="28" t="s">
        <v>126</v>
      </c>
      <c r="AB7" s="28" t="s">
        <v>127</v>
      </c>
      <c r="AC7" s="28" t="s">
        <v>128</v>
      </c>
    </row>
    <row r="8" spans="1:30" ht="15.6" x14ac:dyDescent="0.3">
      <c r="A8" s="21">
        <v>2020</v>
      </c>
      <c r="B8" s="21">
        <v>192.2</v>
      </c>
      <c r="C8" s="21">
        <v>371.5</v>
      </c>
      <c r="D8" s="21">
        <v>216.7</v>
      </c>
      <c r="E8" s="21">
        <v>56.3</v>
      </c>
      <c r="F8" s="21">
        <v>91.4</v>
      </c>
      <c r="G8" s="21">
        <v>145.1</v>
      </c>
      <c r="H8" s="21">
        <v>17.7</v>
      </c>
      <c r="I8" s="21">
        <v>3</v>
      </c>
      <c r="J8" s="21">
        <v>28.9</v>
      </c>
      <c r="K8" s="21">
        <v>197</v>
      </c>
      <c r="L8" s="21">
        <v>42.1</v>
      </c>
      <c r="M8" s="21" t="s">
        <v>134</v>
      </c>
      <c r="Q8" s="21">
        <v>2020</v>
      </c>
      <c r="R8" s="21">
        <v>162.4</v>
      </c>
      <c r="S8" s="21">
        <v>213.8</v>
      </c>
      <c r="T8" s="21">
        <v>290</v>
      </c>
      <c r="U8" s="21">
        <v>68.2</v>
      </c>
      <c r="V8" s="21">
        <v>123.9</v>
      </c>
      <c r="W8" s="21">
        <v>49.2</v>
      </c>
      <c r="X8" s="21">
        <v>6.3</v>
      </c>
      <c r="Y8" s="21">
        <v>0.3</v>
      </c>
      <c r="Z8" s="21">
        <v>60.4</v>
      </c>
      <c r="AA8" s="21">
        <v>59.9</v>
      </c>
      <c r="AB8" s="21">
        <v>85</v>
      </c>
      <c r="AC8" s="21">
        <v>377.6</v>
      </c>
    </row>
    <row r="9" spans="1:30" ht="15.6" x14ac:dyDescent="0.3">
      <c r="A9" s="21">
        <v>2021</v>
      </c>
      <c r="B9" s="21">
        <v>850.2</v>
      </c>
      <c r="C9" s="21">
        <v>505.6</v>
      </c>
      <c r="D9" s="21">
        <v>278.39999999999998</v>
      </c>
      <c r="E9" s="21">
        <v>79</v>
      </c>
      <c r="F9" s="21">
        <v>1.2</v>
      </c>
      <c r="G9" s="21">
        <v>124.3</v>
      </c>
      <c r="H9" s="21">
        <v>8.6999999999999993</v>
      </c>
      <c r="I9" s="21">
        <v>101.7</v>
      </c>
      <c r="J9" s="21">
        <v>156</v>
      </c>
      <c r="K9" s="21">
        <v>141.6</v>
      </c>
      <c r="L9" s="21">
        <v>487.1</v>
      </c>
      <c r="M9" s="21">
        <v>570.20000000000005</v>
      </c>
      <c r="Q9" s="21">
        <v>2021</v>
      </c>
      <c r="R9" s="21">
        <v>747.5</v>
      </c>
      <c r="S9" s="21">
        <v>383.8</v>
      </c>
      <c r="T9" s="21">
        <v>505.1</v>
      </c>
      <c r="U9" s="21">
        <v>85.3</v>
      </c>
      <c r="V9" s="21">
        <v>1.7</v>
      </c>
      <c r="W9" s="21">
        <v>95.1</v>
      </c>
      <c r="X9" s="21">
        <v>8.4</v>
      </c>
      <c r="Y9" s="21">
        <v>62.6</v>
      </c>
      <c r="Z9" s="21">
        <v>121.6</v>
      </c>
      <c r="AA9" s="21">
        <v>128.1</v>
      </c>
      <c r="AB9" s="21">
        <v>432.4</v>
      </c>
      <c r="AC9" s="21">
        <v>541.6</v>
      </c>
    </row>
    <row r="10" spans="1:30" ht="15.6" x14ac:dyDescent="0.3">
      <c r="A10" s="21">
        <v>2022</v>
      </c>
      <c r="B10" s="21">
        <v>364.1</v>
      </c>
      <c r="C10" s="21">
        <v>273.5</v>
      </c>
      <c r="D10" s="21">
        <v>321.89999999999998</v>
      </c>
      <c r="E10" s="21">
        <v>188.6</v>
      </c>
      <c r="F10" s="21">
        <v>69.099999999999994</v>
      </c>
      <c r="G10" s="21">
        <v>54.9</v>
      </c>
      <c r="H10" s="21">
        <v>14.1</v>
      </c>
      <c r="I10" s="21">
        <v>59.5</v>
      </c>
      <c r="J10" s="21">
        <v>109.4</v>
      </c>
      <c r="K10" s="21">
        <v>606.5</v>
      </c>
      <c r="L10" s="21">
        <v>238.5</v>
      </c>
      <c r="M10" s="21">
        <v>310.89999999999998</v>
      </c>
      <c r="Q10" s="21">
        <v>2022</v>
      </c>
      <c r="R10" s="21">
        <v>386.2</v>
      </c>
      <c r="S10" s="21">
        <v>233</v>
      </c>
      <c r="T10" s="21">
        <v>281.5</v>
      </c>
      <c r="U10" s="21">
        <v>111.9</v>
      </c>
      <c r="V10" s="21">
        <v>180.9</v>
      </c>
      <c r="W10" s="21">
        <v>86.9</v>
      </c>
      <c r="X10" s="21">
        <v>4.8</v>
      </c>
      <c r="Y10" s="21">
        <v>60.8</v>
      </c>
      <c r="Z10" s="21">
        <v>99.3</v>
      </c>
      <c r="AA10" s="21">
        <v>552.79999999999995</v>
      </c>
      <c r="AB10" s="21">
        <v>225.8</v>
      </c>
      <c r="AC10" s="21">
        <v>309.10000000000002</v>
      </c>
    </row>
    <row r="11" spans="1:30" ht="15.6" x14ac:dyDescent="0.3">
      <c r="A11" s="21">
        <v>2023</v>
      </c>
      <c r="B11" s="21">
        <v>284</v>
      </c>
      <c r="C11" s="21">
        <v>411.5</v>
      </c>
      <c r="D11" s="21">
        <v>68.7</v>
      </c>
      <c r="E11" s="21">
        <v>184.6</v>
      </c>
      <c r="F11" s="21">
        <v>29.1</v>
      </c>
      <c r="G11" s="21">
        <v>44.9</v>
      </c>
      <c r="H11" s="21">
        <v>232.6</v>
      </c>
      <c r="I11" s="21">
        <v>8.6</v>
      </c>
      <c r="J11" s="21">
        <v>1.7</v>
      </c>
      <c r="K11" s="21">
        <v>0</v>
      </c>
      <c r="L11" s="21">
        <v>106.2</v>
      </c>
      <c r="M11" s="21">
        <v>314.89999999999998</v>
      </c>
      <c r="Q11" s="21">
        <v>2023</v>
      </c>
      <c r="R11" s="21">
        <v>298.60000000000002</v>
      </c>
      <c r="S11" s="21">
        <v>468.5</v>
      </c>
      <c r="T11" s="21">
        <v>65.5</v>
      </c>
      <c r="U11" s="21">
        <v>139</v>
      </c>
      <c r="V11" s="21">
        <v>23.1</v>
      </c>
      <c r="W11" s="21">
        <v>38.6</v>
      </c>
      <c r="X11" s="21">
        <v>174.2</v>
      </c>
      <c r="Y11" s="21">
        <v>40.799999999999997</v>
      </c>
      <c r="Z11" s="21">
        <v>2</v>
      </c>
      <c r="AA11" s="21">
        <v>0</v>
      </c>
      <c r="AB11" s="21">
        <v>61.7</v>
      </c>
      <c r="AC11" s="21">
        <v>204.9</v>
      </c>
    </row>
    <row r="12" spans="1:30" ht="15.6" x14ac:dyDescent="0.3">
      <c r="A12" s="21">
        <v>2024</v>
      </c>
      <c r="B12" s="21">
        <v>82.4</v>
      </c>
      <c r="C12" s="21">
        <v>321.8</v>
      </c>
      <c r="D12" s="21">
        <v>240.4</v>
      </c>
      <c r="E12" s="21">
        <v>248.8</v>
      </c>
      <c r="F12" s="21">
        <v>2.4</v>
      </c>
      <c r="G12" s="21">
        <v>49</v>
      </c>
      <c r="H12" s="21">
        <v>51</v>
      </c>
      <c r="I12" s="21">
        <v>2.9</v>
      </c>
      <c r="J12" s="21">
        <v>48.6</v>
      </c>
      <c r="K12" s="21">
        <v>96.2</v>
      </c>
      <c r="L12" s="21">
        <v>134.4</v>
      </c>
      <c r="M12" s="21">
        <v>680.7</v>
      </c>
      <c r="Q12" s="21">
        <v>2024</v>
      </c>
      <c r="R12" s="21">
        <v>164.9</v>
      </c>
      <c r="S12" s="21">
        <v>169.9</v>
      </c>
      <c r="T12" s="21">
        <v>338.2</v>
      </c>
      <c r="U12" s="21">
        <v>259.8</v>
      </c>
      <c r="V12" s="21">
        <v>2.2000000000000002</v>
      </c>
      <c r="W12" s="21">
        <v>48.5</v>
      </c>
      <c r="X12" s="21">
        <v>65.099999999999994</v>
      </c>
      <c r="Y12" s="21">
        <v>8.1</v>
      </c>
      <c r="Z12" s="21">
        <v>22.8</v>
      </c>
      <c r="AA12" s="21">
        <v>118.4</v>
      </c>
      <c r="AB12" s="21">
        <v>138.30000000000001</v>
      </c>
      <c r="AC12" s="21">
        <v>821</v>
      </c>
    </row>
    <row r="13" spans="1:30" ht="15.6" x14ac:dyDescent="0.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30" x14ac:dyDescent="0.3">
      <c r="A14" s="150" t="s">
        <v>71</v>
      </c>
      <c r="B14" s="151">
        <v>2020</v>
      </c>
      <c r="C14" s="152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Q14" s="150" t="s">
        <v>71</v>
      </c>
      <c r="R14" s="151">
        <v>2020</v>
      </c>
      <c r="S14" s="152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</row>
    <row r="15" spans="1:30" x14ac:dyDescent="0.3">
      <c r="A15" s="150"/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Q15" s="150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</row>
    <row r="16" spans="1:30" x14ac:dyDescent="0.3">
      <c r="A16" s="175" t="s">
        <v>404</v>
      </c>
      <c r="B16" s="154" t="s">
        <v>405</v>
      </c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75" t="s">
        <v>406</v>
      </c>
      <c r="Q16" s="175" t="s">
        <v>404</v>
      </c>
      <c r="R16" s="154" t="s">
        <v>405</v>
      </c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75" t="s">
        <v>406</v>
      </c>
    </row>
    <row r="17" spans="1:30" x14ac:dyDescent="0.3">
      <c r="A17" s="175"/>
      <c r="B17" s="155" t="s">
        <v>407</v>
      </c>
      <c r="C17" s="155" t="s">
        <v>408</v>
      </c>
      <c r="D17" s="155" t="s">
        <v>409</v>
      </c>
      <c r="E17" s="155" t="s">
        <v>410</v>
      </c>
      <c r="F17" s="155" t="s">
        <v>411</v>
      </c>
      <c r="G17" s="155" t="s">
        <v>412</v>
      </c>
      <c r="H17" s="155" t="s">
        <v>413</v>
      </c>
      <c r="I17" s="155" t="s">
        <v>414</v>
      </c>
      <c r="J17" s="155" t="s">
        <v>415</v>
      </c>
      <c r="K17" s="155" t="s">
        <v>416</v>
      </c>
      <c r="L17" s="155" t="s">
        <v>417</v>
      </c>
      <c r="M17" s="155" t="s">
        <v>418</v>
      </c>
      <c r="N17" s="175"/>
      <c r="Q17" s="175"/>
      <c r="R17" s="155" t="s">
        <v>407</v>
      </c>
      <c r="S17" s="155" t="s">
        <v>408</v>
      </c>
      <c r="T17" s="155" t="s">
        <v>409</v>
      </c>
      <c r="U17" s="155" t="s">
        <v>410</v>
      </c>
      <c r="V17" s="155" t="s">
        <v>411</v>
      </c>
      <c r="W17" s="155" t="s">
        <v>412</v>
      </c>
      <c r="X17" s="155" t="s">
        <v>413</v>
      </c>
      <c r="Y17" s="155" t="s">
        <v>414</v>
      </c>
      <c r="Z17" s="155" t="s">
        <v>415</v>
      </c>
      <c r="AA17" s="155" t="s">
        <v>416</v>
      </c>
      <c r="AB17" s="155" t="s">
        <v>417</v>
      </c>
      <c r="AC17" s="155" t="s">
        <v>418</v>
      </c>
      <c r="AD17" s="175"/>
    </row>
    <row r="18" spans="1:30" x14ac:dyDescent="0.3">
      <c r="A18" s="155">
        <v>1</v>
      </c>
      <c r="B18" s="155" t="s">
        <v>419</v>
      </c>
      <c r="C18" s="155" t="s">
        <v>420</v>
      </c>
      <c r="D18" s="155">
        <v>6</v>
      </c>
      <c r="E18" s="155" t="s">
        <v>420</v>
      </c>
      <c r="F18" s="155">
        <v>0</v>
      </c>
      <c r="G18" s="155">
        <v>79</v>
      </c>
      <c r="H18" s="155" t="s">
        <v>420</v>
      </c>
      <c r="I18" s="155">
        <v>0.7</v>
      </c>
      <c r="J18" s="155" t="s">
        <v>420</v>
      </c>
      <c r="K18" s="155">
        <v>10.8</v>
      </c>
      <c r="L18" s="155">
        <v>0</v>
      </c>
      <c r="M18" s="155">
        <v>4.2</v>
      </c>
      <c r="N18" s="156"/>
      <c r="Q18" s="155">
        <v>1</v>
      </c>
      <c r="R18" s="155" t="s">
        <v>431</v>
      </c>
      <c r="S18" s="155" t="s">
        <v>420</v>
      </c>
      <c r="T18" s="155">
        <v>1.5</v>
      </c>
      <c r="U18" s="155">
        <v>0</v>
      </c>
      <c r="V18" s="155">
        <v>0</v>
      </c>
      <c r="W18" s="155">
        <v>15.6</v>
      </c>
      <c r="X18" s="155">
        <v>0</v>
      </c>
      <c r="Y18" s="155">
        <v>0.3</v>
      </c>
      <c r="Z18" s="155">
        <v>0</v>
      </c>
      <c r="AA18" s="155">
        <v>3.2</v>
      </c>
      <c r="AB18" s="155" t="s">
        <v>420</v>
      </c>
      <c r="AC18" s="155">
        <v>52.1</v>
      </c>
      <c r="AD18" s="156"/>
    </row>
    <row r="19" spans="1:30" x14ac:dyDescent="0.3">
      <c r="A19" s="155">
        <v>2</v>
      </c>
      <c r="B19" s="155">
        <v>24.8</v>
      </c>
      <c r="C19" s="155">
        <v>123.4</v>
      </c>
      <c r="D19" s="155">
        <v>48.5</v>
      </c>
      <c r="E19" s="155" t="s">
        <v>420</v>
      </c>
      <c r="F19" s="155">
        <v>0</v>
      </c>
      <c r="G19" s="155">
        <v>0</v>
      </c>
      <c r="H19" s="155">
        <v>0</v>
      </c>
      <c r="I19" s="155" t="s">
        <v>420</v>
      </c>
      <c r="J19" s="155">
        <v>3.3</v>
      </c>
      <c r="K19" s="155" t="s">
        <v>420</v>
      </c>
      <c r="L19" s="155">
        <v>0.8</v>
      </c>
      <c r="M19" s="155">
        <v>5.6</v>
      </c>
      <c r="N19" s="156"/>
      <c r="Q19" s="155">
        <v>2</v>
      </c>
      <c r="R19" s="155">
        <v>5.2</v>
      </c>
      <c r="S19" s="155" t="s">
        <v>420</v>
      </c>
      <c r="T19" s="155">
        <v>15.5</v>
      </c>
      <c r="U19" s="155">
        <v>0</v>
      </c>
      <c r="V19" s="155">
        <v>0</v>
      </c>
      <c r="W19" s="155">
        <v>0</v>
      </c>
      <c r="X19" s="155">
        <v>0</v>
      </c>
      <c r="Y19" s="155">
        <v>0</v>
      </c>
      <c r="Z19" s="155" t="s">
        <v>420</v>
      </c>
      <c r="AA19" s="155">
        <v>0</v>
      </c>
      <c r="AB19" s="155">
        <v>0</v>
      </c>
      <c r="AC19" s="155">
        <v>0.6</v>
      </c>
      <c r="AD19" s="156"/>
    </row>
    <row r="20" spans="1:30" x14ac:dyDescent="0.3">
      <c r="A20" s="155">
        <v>3</v>
      </c>
      <c r="B20" s="155">
        <v>0.5</v>
      </c>
      <c r="C20" s="155" t="s">
        <v>420</v>
      </c>
      <c r="D20" s="155" t="s">
        <v>420</v>
      </c>
      <c r="E20" s="155">
        <v>0</v>
      </c>
      <c r="F20" s="155">
        <v>1.7</v>
      </c>
      <c r="G20" s="155">
        <v>0.3</v>
      </c>
      <c r="H20" s="155" t="s">
        <v>420</v>
      </c>
      <c r="I20" s="155" t="s">
        <v>420</v>
      </c>
      <c r="J20" s="155" t="s">
        <v>420</v>
      </c>
      <c r="K20" s="155" t="s">
        <v>420</v>
      </c>
      <c r="L20" s="155" t="s">
        <v>420</v>
      </c>
      <c r="M20" s="155">
        <v>0.1</v>
      </c>
      <c r="N20" s="156"/>
      <c r="Q20" s="155">
        <v>3</v>
      </c>
      <c r="R20" s="155">
        <v>1.5</v>
      </c>
      <c r="S20" s="155">
        <v>0</v>
      </c>
      <c r="T20" s="155">
        <v>0</v>
      </c>
      <c r="U20" s="155">
        <v>0</v>
      </c>
      <c r="V20" s="155">
        <v>1</v>
      </c>
      <c r="W20" s="155">
        <v>1.8</v>
      </c>
      <c r="X20" s="155">
        <v>0</v>
      </c>
      <c r="Y20" s="155">
        <v>0</v>
      </c>
      <c r="Z20" s="155">
        <v>0</v>
      </c>
      <c r="AA20" s="155">
        <v>0</v>
      </c>
      <c r="AB20" s="155">
        <v>0</v>
      </c>
      <c r="AC20" s="155" t="s">
        <v>420</v>
      </c>
      <c r="AD20" s="156"/>
    </row>
    <row r="21" spans="1:30" x14ac:dyDescent="0.3">
      <c r="A21" s="155">
        <v>4</v>
      </c>
      <c r="B21" s="155">
        <v>1.6</v>
      </c>
      <c r="C21" s="155" t="s">
        <v>420</v>
      </c>
      <c r="D21" s="155">
        <v>44.5</v>
      </c>
      <c r="E21" s="155">
        <v>0</v>
      </c>
      <c r="F21" s="155">
        <v>0</v>
      </c>
      <c r="G21" s="155">
        <v>2.9</v>
      </c>
      <c r="H21" s="155">
        <v>0</v>
      </c>
      <c r="I21" s="155">
        <v>0</v>
      </c>
      <c r="J21" s="155" t="s">
        <v>420</v>
      </c>
      <c r="K21" s="155" t="s">
        <v>420</v>
      </c>
      <c r="L21" s="155">
        <v>0</v>
      </c>
      <c r="M21" s="155">
        <v>1.2</v>
      </c>
      <c r="N21" s="156"/>
      <c r="Q21" s="155">
        <v>4</v>
      </c>
      <c r="R21" s="155">
        <v>1.7</v>
      </c>
      <c r="S21" s="155">
        <v>0</v>
      </c>
      <c r="T21" s="155">
        <v>44.6</v>
      </c>
      <c r="U21" s="155" t="s">
        <v>420</v>
      </c>
      <c r="V21" s="155">
        <v>0</v>
      </c>
      <c r="W21" s="155">
        <v>3.5</v>
      </c>
      <c r="X21" s="155">
        <v>0</v>
      </c>
      <c r="Y21" s="155" t="s">
        <v>420</v>
      </c>
      <c r="Z21" s="155">
        <v>0</v>
      </c>
      <c r="AA21" s="155">
        <v>0.2</v>
      </c>
      <c r="AB21" s="155">
        <v>0</v>
      </c>
      <c r="AC21" s="155">
        <v>0.4</v>
      </c>
      <c r="AD21" s="156"/>
    </row>
    <row r="22" spans="1:30" x14ac:dyDescent="0.3">
      <c r="A22" s="155">
        <v>5</v>
      </c>
      <c r="B22" s="155">
        <v>6.4</v>
      </c>
      <c r="C22" s="155" t="s">
        <v>420</v>
      </c>
      <c r="D22" s="155">
        <v>2.8</v>
      </c>
      <c r="E22" s="155">
        <v>1.4</v>
      </c>
      <c r="F22" s="155">
        <v>0.4</v>
      </c>
      <c r="G22" s="155">
        <v>3.8</v>
      </c>
      <c r="H22" s="155" t="s">
        <v>420</v>
      </c>
      <c r="I22" s="155" t="s">
        <v>420</v>
      </c>
      <c r="J22" s="155" t="s">
        <v>420</v>
      </c>
      <c r="K22" s="155">
        <v>13.5</v>
      </c>
      <c r="L22" s="155">
        <v>0</v>
      </c>
      <c r="M22" s="155">
        <v>0.2</v>
      </c>
      <c r="N22" s="156"/>
      <c r="Q22" s="155">
        <v>5</v>
      </c>
      <c r="R22" s="155">
        <v>8.1</v>
      </c>
      <c r="S22" s="155">
        <v>0</v>
      </c>
      <c r="T22" s="155">
        <v>40.700000000000003</v>
      </c>
      <c r="U22" s="155">
        <v>0</v>
      </c>
      <c r="V22" s="155" t="s">
        <v>420</v>
      </c>
      <c r="W22" s="155">
        <v>1.9</v>
      </c>
      <c r="X22" s="155">
        <v>0.5</v>
      </c>
      <c r="Y22" s="155">
        <v>0</v>
      </c>
      <c r="Z22" s="155">
        <v>0</v>
      </c>
      <c r="AA22" s="155">
        <v>7.5</v>
      </c>
      <c r="AB22" s="155">
        <v>0</v>
      </c>
      <c r="AC22" s="155">
        <v>15.8</v>
      </c>
      <c r="AD22" s="156"/>
    </row>
    <row r="23" spans="1:30" x14ac:dyDescent="0.3">
      <c r="A23" s="155">
        <v>6</v>
      </c>
      <c r="B23" s="155">
        <v>16</v>
      </c>
      <c r="C23" s="155">
        <v>12.6</v>
      </c>
      <c r="D23" s="155">
        <v>2.6</v>
      </c>
      <c r="E23" s="155">
        <v>0.1</v>
      </c>
      <c r="F23" s="155">
        <v>0</v>
      </c>
      <c r="G23" s="155">
        <v>12.4</v>
      </c>
      <c r="H23" s="155">
        <v>0</v>
      </c>
      <c r="I23" s="155">
        <v>0</v>
      </c>
      <c r="J23" s="155" t="s">
        <v>420</v>
      </c>
      <c r="K23" s="155">
        <v>0</v>
      </c>
      <c r="L23" s="155">
        <v>0</v>
      </c>
      <c r="M23" s="155">
        <v>3</v>
      </c>
      <c r="N23" s="156"/>
      <c r="Q23" s="155">
        <v>6</v>
      </c>
      <c r="R23" s="155">
        <v>7.5</v>
      </c>
      <c r="S23" s="155">
        <v>27.2</v>
      </c>
      <c r="T23" s="155">
        <v>1.2</v>
      </c>
      <c r="U23" s="155">
        <v>6.6</v>
      </c>
      <c r="V23" s="155">
        <v>0</v>
      </c>
      <c r="W23" s="155">
        <v>9.5</v>
      </c>
      <c r="X23" s="155">
        <v>0</v>
      </c>
      <c r="Y23" s="155" t="s">
        <v>420</v>
      </c>
      <c r="Z23" s="155" t="s">
        <v>420</v>
      </c>
      <c r="AA23" s="155">
        <v>0.8</v>
      </c>
      <c r="AB23" s="155">
        <v>0</v>
      </c>
      <c r="AC23" s="155">
        <v>3.6</v>
      </c>
      <c r="AD23" s="156"/>
    </row>
    <row r="24" spans="1:30" x14ac:dyDescent="0.3">
      <c r="A24" s="155">
        <v>7</v>
      </c>
      <c r="B24" s="155">
        <v>0.2</v>
      </c>
      <c r="C24" s="155" t="s">
        <v>420</v>
      </c>
      <c r="D24" s="155">
        <v>0</v>
      </c>
      <c r="E24" s="155">
        <v>0</v>
      </c>
      <c r="F24" s="155" t="s">
        <v>420</v>
      </c>
      <c r="G24" s="155">
        <v>0.4</v>
      </c>
      <c r="H24" s="155">
        <v>0</v>
      </c>
      <c r="I24" s="155" t="s">
        <v>420</v>
      </c>
      <c r="J24" s="155">
        <v>0</v>
      </c>
      <c r="K24" s="155" t="s">
        <v>420</v>
      </c>
      <c r="L24" s="155">
        <v>0</v>
      </c>
      <c r="M24" s="155">
        <v>0.4</v>
      </c>
      <c r="N24" s="156"/>
      <c r="Q24" s="155">
        <v>7</v>
      </c>
      <c r="R24" s="155">
        <v>6.2</v>
      </c>
      <c r="S24" s="155">
        <v>1.3</v>
      </c>
      <c r="T24" s="155">
        <v>21.1</v>
      </c>
      <c r="U24" s="155">
        <v>0</v>
      </c>
      <c r="V24" s="155">
        <v>0</v>
      </c>
      <c r="W24" s="155" t="s">
        <v>420</v>
      </c>
      <c r="X24" s="155" t="s">
        <v>420</v>
      </c>
      <c r="Y24" s="155">
        <v>0</v>
      </c>
      <c r="Z24" s="155">
        <v>0</v>
      </c>
      <c r="AA24" s="155">
        <v>0</v>
      </c>
      <c r="AB24" s="155">
        <v>0</v>
      </c>
      <c r="AC24" s="155">
        <v>0</v>
      </c>
      <c r="AD24" s="156"/>
    </row>
    <row r="25" spans="1:30" x14ac:dyDescent="0.3">
      <c r="A25" s="155">
        <v>8</v>
      </c>
      <c r="B25" s="155">
        <v>4.4000000000000004</v>
      </c>
      <c r="C25" s="155">
        <v>8.3000000000000007</v>
      </c>
      <c r="D25" s="155">
        <v>19.899999999999999</v>
      </c>
      <c r="E25" s="155">
        <v>0</v>
      </c>
      <c r="F25" s="155">
        <v>0</v>
      </c>
      <c r="G25" s="155" t="s">
        <v>420</v>
      </c>
      <c r="H25" s="155" t="s">
        <v>420</v>
      </c>
      <c r="I25" s="155">
        <v>0</v>
      </c>
      <c r="J25" s="155">
        <v>0</v>
      </c>
      <c r="K25" s="155">
        <v>0</v>
      </c>
      <c r="L25" s="155">
        <v>0</v>
      </c>
      <c r="M25" s="155">
        <v>0</v>
      </c>
      <c r="N25" s="156"/>
      <c r="Q25" s="155">
        <v>8</v>
      </c>
      <c r="R25" s="155">
        <v>1.6</v>
      </c>
      <c r="S25" s="155">
        <v>1.6</v>
      </c>
      <c r="T25" s="155">
        <v>57.8</v>
      </c>
      <c r="U25" s="155">
        <v>0</v>
      </c>
      <c r="V25" s="155">
        <v>0</v>
      </c>
      <c r="W25" s="155">
        <v>0</v>
      </c>
      <c r="X25" s="155">
        <v>0</v>
      </c>
      <c r="Y25" s="155">
        <v>0</v>
      </c>
      <c r="Z25" s="155">
        <v>0</v>
      </c>
      <c r="AA25" s="155">
        <v>0.6</v>
      </c>
      <c r="AB25" s="155">
        <v>0</v>
      </c>
      <c r="AC25" s="155">
        <v>0</v>
      </c>
      <c r="AD25" s="156"/>
    </row>
    <row r="26" spans="1:30" x14ac:dyDescent="0.3">
      <c r="A26" s="155">
        <v>9</v>
      </c>
      <c r="B26" s="155">
        <v>0</v>
      </c>
      <c r="C26" s="155">
        <v>51.2</v>
      </c>
      <c r="D26" s="155">
        <v>4.3</v>
      </c>
      <c r="E26" s="155" t="s">
        <v>420</v>
      </c>
      <c r="F26" s="155">
        <v>11</v>
      </c>
      <c r="G26" s="155">
        <v>0</v>
      </c>
      <c r="H26" s="155">
        <v>0</v>
      </c>
      <c r="I26" s="155" t="s">
        <v>420</v>
      </c>
      <c r="J26" s="155">
        <v>0</v>
      </c>
      <c r="K26" s="155">
        <v>0</v>
      </c>
      <c r="L26" s="155" t="s">
        <v>420</v>
      </c>
      <c r="M26" s="155">
        <v>0</v>
      </c>
      <c r="N26" s="156"/>
      <c r="Q26" s="155">
        <v>9</v>
      </c>
      <c r="R26" s="155" t="s">
        <v>420</v>
      </c>
      <c r="S26" s="155">
        <v>22.1</v>
      </c>
      <c r="T26" s="155">
        <v>1.9</v>
      </c>
      <c r="U26" s="155">
        <v>0</v>
      </c>
      <c r="V26" s="155">
        <v>32.799999999999997</v>
      </c>
      <c r="W26" s="155">
        <v>0</v>
      </c>
      <c r="X26" s="155" t="s">
        <v>420</v>
      </c>
      <c r="Y26" s="155">
        <v>0</v>
      </c>
      <c r="Z26" s="155">
        <v>0</v>
      </c>
      <c r="AA26" s="155">
        <v>0</v>
      </c>
      <c r="AB26" s="155">
        <v>0</v>
      </c>
      <c r="AC26" s="155" t="s">
        <v>420</v>
      </c>
      <c r="AD26" s="156"/>
    </row>
    <row r="27" spans="1:30" x14ac:dyDescent="0.3">
      <c r="A27" s="155">
        <v>10</v>
      </c>
      <c r="B27" s="155" t="s">
        <v>420</v>
      </c>
      <c r="C27" s="155">
        <v>50.5</v>
      </c>
      <c r="D27" s="155">
        <v>6.5</v>
      </c>
      <c r="E27" s="155" t="s">
        <v>420</v>
      </c>
      <c r="F27" s="155" t="s">
        <v>420</v>
      </c>
      <c r="G27" s="155">
        <v>0</v>
      </c>
      <c r="H27" s="155">
        <v>0.4</v>
      </c>
      <c r="I27" s="155">
        <v>0</v>
      </c>
      <c r="J27" s="155">
        <v>0</v>
      </c>
      <c r="K27" s="155">
        <v>24.4</v>
      </c>
      <c r="L27" s="155">
        <v>0</v>
      </c>
      <c r="M27" s="155">
        <v>0</v>
      </c>
      <c r="N27" s="156"/>
      <c r="Q27" s="155">
        <v>10</v>
      </c>
      <c r="R27" s="155">
        <v>0</v>
      </c>
      <c r="S27" s="155">
        <v>39.799999999999997</v>
      </c>
      <c r="T27" s="155">
        <v>4.3</v>
      </c>
      <c r="U27" s="155">
        <v>0</v>
      </c>
      <c r="V27" s="155">
        <v>0</v>
      </c>
      <c r="W27" s="155">
        <v>0</v>
      </c>
      <c r="X27" s="155" t="s">
        <v>420</v>
      </c>
      <c r="Y27" s="155" t="s">
        <v>420</v>
      </c>
      <c r="Z27" s="155">
        <v>0</v>
      </c>
      <c r="AA27" s="155">
        <v>13.7</v>
      </c>
      <c r="AB27" s="155" t="s">
        <v>420</v>
      </c>
      <c r="AC27" s="155" t="s">
        <v>420</v>
      </c>
      <c r="AD27" s="156"/>
    </row>
    <row r="28" spans="1:30" x14ac:dyDescent="0.3">
      <c r="A28" s="155">
        <v>11</v>
      </c>
      <c r="B28" s="155">
        <v>3</v>
      </c>
      <c r="C28" s="155" t="s">
        <v>420</v>
      </c>
      <c r="D28" s="155">
        <v>10.5</v>
      </c>
      <c r="E28" s="155">
        <v>6.1</v>
      </c>
      <c r="F28" s="155" t="s">
        <v>420</v>
      </c>
      <c r="G28" s="155" t="s">
        <v>420</v>
      </c>
      <c r="H28" s="155" t="s">
        <v>420</v>
      </c>
      <c r="I28" s="155" t="s">
        <v>420</v>
      </c>
      <c r="J28" s="155" t="s">
        <v>420</v>
      </c>
      <c r="K28" s="155">
        <v>60.4</v>
      </c>
      <c r="L28" s="155">
        <v>4.7</v>
      </c>
      <c r="M28" s="155">
        <v>0</v>
      </c>
      <c r="N28" s="156"/>
      <c r="Q28" s="155">
        <v>11</v>
      </c>
      <c r="R28" s="155" t="s">
        <v>420</v>
      </c>
      <c r="S28" s="155">
        <v>0.5</v>
      </c>
      <c r="T28" s="155">
        <v>3</v>
      </c>
      <c r="U28" s="155">
        <v>6.2</v>
      </c>
      <c r="V28" s="155">
        <v>0</v>
      </c>
      <c r="W28" s="155" t="s">
        <v>420</v>
      </c>
      <c r="X28" s="155">
        <v>0</v>
      </c>
      <c r="Y28" s="155">
        <v>0</v>
      </c>
      <c r="Z28" s="155">
        <v>0</v>
      </c>
      <c r="AA28" s="155">
        <v>17.8</v>
      </c>
      <c r="AB28" s="155">
        <v>26</v>
      </c>
      <c r="AC28" s="155">
        <v>0</v>
      </c>
      <c r="AD28" s="156"/>
    </row>
    <row r="29" spans="1:30" x14ac:dyDescent="0.3">
      <c r="A29" s="155">
        <v>12</v>
      </c>
      <c r="B29" s="155">
        <v>10.1</v>
      </c>
      <c r="C29" s="155">
        <v>0</v>
      </c>
      <c r="D29" s="155">
        <v>16.8</v>
      </c>
      <c r="E29" s="155">
        <v>0</v>
      </c>
      <c r="F29" s="155" t="s">
        <v>420</v>
      </c>
      <c r="G29" s="155">
        <v>0</v>
      </c>
      <c r="H29" s="155">
        <v>0</v>
      </c>
      <c r="I29" s="155">
        <v>0</v>
      </c>
      <c r="J29" s="155">
        <v>0</v>
      </c>
      <c r="K29" s="155">
        <v>1.8</v>
      </c>
      <c r="L29" s="155">
        <v>0</v>
      </c>
      <c r="M29" s="155">
        <v>83</v>
      </c>
      <c r="N29" s="156"/>
      <c r="Q29" s="155">
        <v>12</v>
      </c>
      <c r="R29" s="155">
        <v>35.4</v>
      </c>
      <c r="S29" s="155">
        <v>0</v>
      </c>
      <c r="T29" s="155">
        <v>32.299999999999997</v>
      </c>
      <c r="U29" s="155">
        <v>0.8</v>
      </c>
      <c r="V29" s="155">
        <v>0</v>
      </c>
      <c r="W29" s="155">
        <v>0</v>
      </c>
      <c r="X29" s="155">
        <v>0</v>
      </c>
      <c r="Y29" s="155" t="s">
        <v>420</v>
      </c>
      <c r="Z29" s="155">
        <v>0</v>
      </c>
      <c r="AA29" s="155" t="s">
        <v>420</v>
      </c>
      <c r="AB29" s="155" t="s">
        <v>420</v>
      </c>
      <c r="AC29" s="155">
        <v>25.7</v>
      </c>
      <c r="AD29" s="156"/>
    </row>
    <row r="30" spans="1:30" x14ac:dyDescent="0.3">
      <c r="A30" s="155">
        <v>13</v>
      </c>
      <c r="B30" s="155">
        <v>9.1999999999999993</v>
      </c>
      <c r="C30" s="155">
        <v>0</v>
      </c>
      <c r="D30" s="155">
        <v>14.9</v>
      </c>
      <c r="E30" s="155">
        <v>0.4</v>
      </c>
      <c r="F30" s="155">
        <v>0</v>
      </c>
      <c r="G30" s="155" t="s">
        <v>420</v>
      </c>
      <c r="H30" s="155">
        <v>0</v>
      </c>
      <c r="I30" s="155" t="s">
        <v>420</v>
      </c>
      <c r="J30" s="155">
        <v>0</v>
      </c>
      <c r="K30" s="155">
        <v>7.2</v>
      </c>
      <c r="L30" s="155">
        <v>0</v>
      </c>
      <c r="M30" s="155">
        <v>0.7</v>
      </c>
      <c r="N30" s="156"/>
      <c r="Q30" s="155">
        <v>13</v>
      </c>
      <c r="R30" s="155">
        <v>13.7</v>
      </c>
      <c r="S30" s="155">
        <v>7.1</v>
      </c>
      <c r="T30" s="155">
        <v>0.2</v>
      </c>
      <c r="U30" s="155" t="s">
        <v>420</v>
      </c>
      <c r="V30" s="155" t="s">
        <v>420</v>
      </c>
      <c r="W30" s="155">
        <v>2.5</v>
      </c>
      <c r="X30" s="155" t="s">
        <v>420</v>
      </c>
      <c r="Y30" s="155">
        <v>0</v>
      </c>
      <c r="Z30" s="155">
        <v>0</v>
      </c>
      <c r="AA30" s="155">
        <v>2.4</v>
      </c>
      <c r="AB30" s="155" t="s">
        <v>420</v>
      </c>
      <c r="AC30" s="155">
        <v>8.3000000000000007</v>
      </c>
      <c r="AD30" s="156"/>
    </row>
    <row r="31" spans="1:30" x14ac:dyDescent="0.3">
      <c r="A31" s="155">
        <v>14</v>
      </c>
      <c r="B31" s="155">
        <v>0.2</v>
      </c>
      <c r="C31" s="155">
        <v>11.1</v>
      </c>
      <c r="D31" s="155">
        <v>25.2</v>
      </c>
      <c r="E31" s="155">
        <v>0</v>
      </c>
      <c r="F31" s="155" t="s">
        <v>420</v>
      </c>
      <c r="G31" s="155" t="s">
        <v>420</v>
      </c>
      <c r="H31" s="155">
        <v>3</v>
      </c>
      <c r="I31" s="155">
        <v>0.3</v>
      </c>
      <c r="J31" s="155" t="s">
        <v>420</v>
      </c>
      <c r="K31" s="155">
        <v>0</v>
      </c>
      <c r="L31" s="155" t="s">
        <v>420</v>
      </c>
      <c r="M31" s="155">
        <v>0</v>
      </c>
      <c r="N31" s="156"/>
      <c r="Q31" s="155">
        <v>14</v>
      </c>
      <c r="R31" s="155" t="s">
        <v>420</v>
      </c>
      <c r="S31" s="155" t="s">
        <v>420</v>
      </c>
      <c r="T31" s="155">
        <v>31.9</v>
      </c>
      <c r="U31" s="155">
        <v>0</v>
      </c>
      <c r="V31" s="155">
        <v>1.5</v>
      </c>
      <c r="W31" s="155">
        <v>1.7</v>
      </c>
      <c r="X31" s="155" t="s">
        <v>420</v>
      </c>
      <c r="Y31" s="155" t="s">
        <v>420</v>
      </c>
      <c r="Z31" s="155">
        <v>0</v>
      </c>
      <c r="AA31" s="155">
        <v>0</v>
      </c>
      <c r="AB31" s="155" t="s">
        <v>420</v>
      </c>
      <c r="AC31" s="155">
        <v>1.5</v>
      </c>
      <c r="AD31" s="156"/>
    </row>
    <row r="32" spans="1:30" x14ac:dyDescent="0.3">
      <c r="A32" s="155">
        <v>15</v>
      </c>
      <c r="B32" s="155" t="s">
        <v>420</v>
      </c>
      <c r="C32" s="155">
        <v>10.8</v>
      </c>
      <c r="D32" s="155">
        <v>0</v>
      </c>
      <c r="E32" s="155">
        <v>4.2</v>
      </c>
      <c r="F32" s="155" t="s">
        <v>420</v>
      </c>
      <c r="G32" s="155">
        <v>0</v>
      </c>
      <c r="H32" s="155">
        <v>0.1</v>
      </c>
      <c r="I32" s="155" t="s">
        <v>420</v>
      </c>
      <c r="J32" s="155">
        <v>0</v>
      </c>
      <c r="K32" s="155">
        <v>0.3</v>
      </c>
      <c r="L32" s="155">
        <v>0</v>
      </c>
      <c r="M32" s="155">
        <v>39.6</v>
      </c>
      <c r="N32" s="156"/>
      <c r="Q32" s="155">
        <v>15</v>
      </c>
      <c r="R32" s="155">
        <v>0</v>
      </c>
      <c r="S32" s="155">
        <v>0</v>
      </c>
      <c r="T32" s="155">
        <v>0</v>
      </c>
      <c r="U32" s="155">
        <v>0</v>
      </c>
      <c r="V32" s="155">
        <v>0</v>
      </c>
      <c r="W32" s="155">
        <v>7.6</v>
      </c>
      <c r="X32" s="155">
        <v>0</v>
      </c>
      <c r="Y32" s="155">
        <v>0</v>
      </c>
      <c r="Z32" s="155">
        <v>0</v>
      </c>
      <c r="AA32" s="155">
        <v>0</v>
      </c>
      <c r="AB32" s="155">
        <v>4.0999999999999996</v>
      </c>
      <c r="AC32" s="155">
        <v>20</v>
      </c>
      <c r="AD32" s="156"/>
    </row>
    <row r="33" spans="1:30" x14ac:dyDescent="0.3">
      <c r="A33" s="155">
        <v>16</v>
      </c>
      <c r="B33" s="155">
        <v>2.7</v>
      </c>
      <c r="C33" s="155">
        <v>5.8</v>
      </c>
      <c r="D33" s="155">
        <v>8.6</v>
      </c>
      <c r="E33" s="155">
        <v>0</v>
      </c>
      <c r="F33" s="155">
        <v>9.1</v>
      </c>
      <c r="G33" s="155">
        <v>0.1</v>
      </c>
      <c r="H33" s="155" t="s">
        <v>420</v>
      </c>
      <c r="I33" s="155" t="s">
        <v>420</v>
      </c>
      <c r="J33" s="155">
        <v>0</v>
      </c>
      <c r="K33" s="155">
        <v>0</v>
      </c>
      <c r="L33" s="155">
        <v>0</v>
      </c>
      <c r="M33" s="155">
        <v>48.3</v>
      </c>
      <c r="N33" s="156"/>
      <c r="Q33" s="155">
        <v>16</v>
      </c>
      <c r="R33" s="155">
        <v>4.8</v>
      </c>
      <c r="S33" s="155">
        <v>17.3</v>
      </c>
      <c r="T33" s="155">
        <v>0.7</v>
      </c>
      <c r="U33" s="155">
        <v>10.7</v>
      </c>
      <c r="V33" s="155">
        <v>0.1</v>
      </c>
      <c r="W33" s="155" t="s">
        <v>420</v>
      </c>
      <c r="X33" s="155">
        <v>0</v>
      </c>
      <c r="Y33" s="155">
        <v>0</v>
      </c>
      <c r="Z33" s="155">
        <v>11</v>
      </c>
      <c r="AA33" s="155" t="s">
        <v>420</v>
      </c>
      <c r="AB33" s="155" t="s">
        <v>420</v>
      </c>
      <c r="AC33" s="155">
        <v>13.2</v>
      </c>
      <c r="AD33" s="156"/>
    </row>
    <row r="34" spans="1:30" x14ac:dyDescent="0.3">
      <c r="A34" s="155">
        <v>17</v>
      </c>
      <c r="B34" s="155">
        <v>2.2999999999999998</v>
      </c>
      <c r="C34" s="155">
        <v>0</v>
      </c>
      <c r="D34" s="155" t="s">
        <v>420</v>
      </c>
      <c r="E34" s="155">
        <v>0</v>
      </c>
      <c r="F34" s="155">
        <v>1</v>
      </c>
      <c r="G34" s="155">
        <v>0</v>
      </c>
      <c r="H34" s="155">
        <v>0</v>
      </c>
      <c r="I34" s="155">
        <v>0</v>
      </c>
      <c r="J34" s="155" t="s">
        <v>420</v>
      </c>
      <c r="K34" s="155" t="s">
        <v>420</v>
      </c>
      <c r="L34" s="155">
        <v>0</v>
      </c>
      <c r="M34" s="155">
        <v>33.299999999999997</v>
      </c>
      <c r="N34" s="156"/>
      <c r="Q34" s="155">
        <v>17</v>
      </c>
      <c r="R34" s="155">
        <v>12.9</v>
      </c>
      <c r="S34" s="155">
        <v>4</v>
      </c>
      <c r="T34" s="155">
        <v>0</v>
      </c>
      <c r="U34" s="155">
        <v>1</v>
      </c>
      <c r="V34" s="155" t="s">
        <v>420</v>
      </c>
      <c r="W34" s="155">
        <v>0</v>
      </c>
      <c r="X34" s="155">
        <v>0</v>
      </c>
      <c r="Y34" s="155">
        <v>0</v>
      </c>
      <c r="Z34" s="155">
        <v>0.5</v>
      </c>
      <c r="AA34" s="155">
        <v>0</v>
      </c>
      <c r="AB34" s="155" t="s">
        <v>420</v>
      </c>
      <c r="AC34" s="155">
        <v>24.5</v>
      </c>
      <c r="AD34" s="156"/>
    </row>
    <row r="35" spans="1:30" x14ac:dyDescent="0.3">
      <c r="A35" s="155">
        <v>18</v>
      </c>
      <c r="B35" s="155">
        <v>0</v>
      </c>
      <c r="C35" s="155">
        <v>1</v>
      </c>
      <c r="D35" s="155">
        <v>0</v>
      </c>
      <c r="E35" s="155">
        <v>0</v>
      </c>
      <c r="F35" s="155">
        <v>2.5</v>
      </c>
      <c r="G35" s="155">
        <v>1.4</v>
      </c>
      <c r="H35" s="155">
        <v>0</v>
      </c>
      <c r="I35" s="155" t="s">
        <v>420</v>
      </c>
      <c r="J35" s="155">
        <v>0</v>
      </c>
      <c r="K35" s="155">
        <v>16.3</v>
      </c>
      <c r="L35" s="155">
        <v>5.3</v>
      </c>
      <c r="M35" s="155">
        <v>7.2</v>
      </c>
      <c r="N35" s="156"/>
      <c r="Q35" s="155">
        <v>18</v>
      </c>
      <c r="R35" s="155">
        <v>0</v>
      </c>
      <c r="S35" s="155">
        <v>0</v>
      </c>
      <c r="T35" s="155">
        <v>0</v>
      </c>
      <c r="U35" s="155">
        <v>0</v>
      </c>
      <c r="V35" s="155">
        <v>3.1</v>
      </c>
      <c r="W35" s="155">
        <v>3.7</v>
      </c>
      <c r="X35" s="155">
        <v>0</v>
      </c>
      <c r="Y35" s="155">
        <v>0</v>
      </c>
      <c r="Z35" s="155">
        <v>0</v>
      </c>
      <c r="AA35" s="155" t="s">
        <v>420</v>
      </c>
      <c r="AB35" s="155">
        <v>2.5</v>
      </c>
      <c r="AC35" s="155">
        <v>25.1</v>
      </c>
      <c r="AD35" s="156"/>
    </row>
    <row r="36" spans="1:30" x14ac:dyDescent="0.3">
      <c r="A36" s="155">
        <v>19</v>
      </c>
      <c r="B36" s="155">
        <v>0.9</v>
      </c>
      <c r="C36" s="155">
        <v>8.6999999999999993</v>
      </c>
      <c r="D36" s="155" t="s">
        <v>420</v>
      </c>
      <c r="E36" s="155">
        <v>25.4</v>
      </c>
      <c r="F36" s="155">
        <v>2.8</v>
      </c>
      <c r="G36" s="155">
        <v>0</v>
      </c>
      <c r="H36" s="155">
        <v>0</v>
      </c>
      <c r="I36" s="155">
        <v>1.5</v>
      </c>
      <c r="J36" s="155" t="s">
        <v>420</v>
      </c>
      <c r="K36" s="155">
        <v>0</v>
      </c>
      <c r="L36" s="155">
        <v>13.1</v>
      </c>
      <c r="M36" s="155">
        <v>0.2</v>
      </c>
      <c r="N36" s="156"/>
      <c r="Q36" s="155">
        <v>19</v>
      </c>
      <c r="R36" s="155">
        <v>0.8</v>
      </c>
      <c r="S36" s="155">
        <v>1.2</v>
      </c>
      <c r="T36" s="155">
        <v>0</v>
      </c>
      <c r="U36" s="155">
        <v>1.1000000000000001</v>
      </c>
      <c r="V36" s="155">
        <v>0.8</v>
      </c>
      <c r="W36" s="155">
        <v>0</v>
      </c>
      <c r="X36" s="155" t="s">
        <v>420</v>
      </c>
      <c r="Y36" s="155" t="s">
        <v>420</v>
      </c>
      <c r="Z36" s="155">
        <v>0</v>
      </c>
      <c r="AA36" s="155" t="s">
        <v>420</v>
      </c>
      <c r="AB36" s="155">
        <v>15.2</v>
      </c>
      <c r="AC36" s="155">
        <v>1</v>
      </c>
      <c r="AD36" s="156"/>
    </row>
    <row r="37" spans="1:30" x14ac:dyDescent="0.3">
      <c r="A37" s="155">
        <v>20</v>
      </c>
      <c r="B37" s="155" t="s">
        <v>420</v>
      </c>
      <c r="C37" s="155">
        <v>1.5</v>
      </c>
      <c r="D37" s="155">
        <v>0</v>
      </c>
      <c r="E37" s="155">
        <v>18.399999999999999</v>
      </c>
      <c r="F37" s="155">
        <v>1.7</v>
      </c>
      <c r="G37" s="155" t="s">
        <v>420</v>
      </c>
      <c r="H37" s="155">
        <v>14</v>
      </c>
      <c r="I37" s="155">
        <v>0</v>
      </c>
      <c r="J37" s="155">
        <v>0</v>
      </c>
      <c r="K37" s="155">
        <v>0</v>
      </c>
      <c r="L37" s="155">
        <v>0</v>
      </c>
      <c r="M37" s="155">
        <v>7</v>
      </c>
      <c r="N37" s="156"/>
      <c r="Q37" s="155">
        <v>20</v>
      </c>
      <c r="R37" s="155">
        <v>0</v>
      </c>
      <c r="S37" s="155">
        <v>7.7</v>
      </c>
      <c r="T37" s="155">
        <v>0</v>
      </c>
      <c r="U37" s="155">
        <v>37</v>
      </c>
      <c r="V37" s="155">
        <v>0.9</v>
      </c>
      <c r="W37" s="155">
        <v>0.1</v>
      </c>
      <c r="X37" s="155">
        <v>5.7</v>
      </c>
      <c r="Y37" s="155">
        <v>0</v>
      </c>
      <c r="Z37" s="155">
        <v>0</v>
      </c>
      <c r="AA37" s="155">
        <v>0</v>
      </c>
      <c r="AB37" s="155">
        <v>0</v>
      </c>
      <c r="AC37" s="155">
        <v>3.9</v>
      </c>
      <c r="AD37" s="156"/>
    </row>
    <row r="38" spans="1:30" x14ac:dyDescent="0.3">
      <c r="A38" s="155">
        <v>21</v>
      </c>
      <c r="B38" s="155" t="s">
        <v>420</v>
      </c>
      <c r="C38" s="155">
        <v>40.5</v>
      </c>
      <c r="D38" s="155" t="s">
        <v>420</v>
      </c>
      <c r="E38" s="155">
        <v>0</v>
      </c>
      <c r="F38" s="155">
        <v>0.8</v>
      </c>
      <c r="G38" s="155" t="s">
        <v>420</v>
      </c>
      <c r="H38" s="155">
        <v>0.2</v>
      </c>
      <c r="I38" s="155">
        <v>0</v>
      </c>
      <c r="J38" s="155" t="s">
        <v>420</v>
      </c>
      <c r="K38" s="155">
        <v>0</v>
      </c>
      <c r="L38" s="155">
        <v>0</v>
      </c>
      <c r="M38" s="155">
        <v>2.8</v>
      </c>
      <c r="N38" s="156"/>
      <c r="Q38" s="155">
        <v>21</v>
      </c>
      <c r="R38" s="155">
        <v>0</v>
      </c>
      <c r="S38" s="155">
        <v>6.7</v>
      </c>
      <c r="T38" s="155">
        <v>0</v>
      </c>
      <c r="U38" s="155">
        <v>0</v>
      </c>
      <c r="V38" s="155">
        <v>0.5</v>
      </c>
      <c r="W38" s="155" t="s">
        <v>420</v>
      </c>
      <c r="X38" s="155">
        <v>0.1</v>
      </c>
      <c r="Y38" s="155">
        <v>0</v>
      </c>
      <c r="Z38" s="155">
        <v>0</v>
      </c>
      <c r="AA38" s="155">
        <v>0</v>
      </c>
      <c r="AB38" s="155">
        <v>8.1</v>
      </c>
      <c r="AC38" s="155">
        <v>14.4</v>
      </c>
      <c r="AD38" s="156"/>
    </row>
    <row r="39" spans="1:30" x14ac:dyDescent="0.3">
      <c r="A39" s="155">
        <v>22</v>
      </c>
      <c r="B39" s="155" t="s">
        <v>420</v>
      </c>
      <c r="C39" s="155">
        <v>21.6</v>
      </c>
      <c r="D39" s="155">
        <v>0</v>
      </c>
      <c r="E39" s="155">
        <v>0</v>
      </c>
      <c r="F39" s="155">
        <v>15.6</v>
      </c>
      <c r="G39" s="155">
        <v>0</v>
      </c>
      <c r="H39" s="155" t="s">
        <v>420</v>
      </c>
      <c r="I39" s="155" t="s">
        <v>420</v>
      </c>
      <c r="J39" s="155">
        <v>23.2</v>
      </c>
      <c r="K39" s="155">
        <v>0</v>
      </c>
      <c r="L39" s="155">
        <v>8888</v>
      </c>
      <c r="M39" s="155">
        <v>1.9</v>
      </c>
      <c r="N39" s="156"/>
      <c r="Q39" s="155">
        <v>22</v>
      </c>
      <c r="R39" s="155">
        <v>0</v>
      </c>
      <c r="S39" s="155">
        <v>20.100000000000001</v>
      </c>
      <c r="T39" s="155" t="s">
        <v>420</v>
      </c>
      <c r="U39" s="155">
        <v>0</v>
      </c>
      <c r="V39" s="155">
        <v>13.9</v>
      </c>
      <c r="W39" s="155">
        <v>0</v>
      </c>
      <c r="X39" s="155">
        <v>0</v>
      </c>
      <c r="Y39" s="155">
        <v>0</v>
      </c>
      <c r="Z39" s="155">
        <v>45.8</v>
      </c>
      <c r="AA39" s="155">
        <v>0</v>
      </c>
      <c r="AB39" s="155">
        <v>0.1</v>
      </c>
      <c r="AC39" s="155" t="s">
        <v>420</v>
      </c>
      <c r="AD39" s="156"/>
    </row>
    <row r="40" spans="1:30" x14ac:dyDescent="0.3">
      <c r="A40" s="155">
        <v>23</v>
      </c>
      <c r="B40" s="155">
        <v>0.1</v>
      </c>
      <c r="C40" s="155">
        <v>0.3</v>
      </c>
      <c r="D40" s="155">
        <v>0</v>
      </c>
      <c r="E40" s="155">
        <v>0</v>
      </c>
      <c r="F40" s="155">
        <v>0.1</v>
      </c>
      <c r="G40" s="155" t="s">
        <v>420</v>
      </c>
      <c r="H40" s="155" t="s">
        <v>420</v>
      </c>
      <c r="I40" s="155" t="s">
        <v>420</v>
      </c>
      <c r="J40" s="155">
        <v>0</v>
      </c>
      <c r="K40" s="155">
        <v>0</v>
      </c>
      <c r="L40" s="155">
        <v>0</v>
      </c>
      <c r="M40" s="155">
        <v>3.7</v>
      </c>
      <c r="N40" s="156"/>
      <c r="Q40" s="155">
        <v>23</v>
      </c>
      <c r="R40" s="155">
        <v>12.2</v>
      </c>
      <c r="S40" s="155">
        <v>1.2</v>
      </c>
      <c r="T40" s="155">
        <v>0</v>
      </c>
      <c r="U40" s="155">
        <v>0</v>
      </c>
      <c r="V40" s="155">
        <v>3.6</v>
      </c>
      <c r="W40" s="155" t="s">
        <v>420</v>
      </c>
      <c r="X40" s="155">
        <v>0</v>
      </c>
      <c r="Y40" s="155">
        <v>0</v>
      </c>
      <c r="Z40" s="155" t="s">
        <v>420</v>
      </c>
      <c r="AA40" s="155">
        <v>0</v>
      </c>
      <c r="AB40" s="155">
        <v>0</v>
      </c>
      <c r="AC40" s="155">
        <v>2.1</v>
      </c>
      <c r="AD40" s="156"/>
    </row>
    <row r="41" spans="1:30" x14ac:dyDescent="0.3">
      <c r="A41" s="155">
        <v>24</v>
      </c>
      <c r="B41" s="155">
        <v>0</v>
      </c>
      <c r="C41" s="155">
        <v>0.1</v>
      </c>
      <c r="D41" s="155">
        <v>0.6</v>
      </c>
      <c r="E41" s="155" t="s">
        <v>420</v>
      </c>
      <c r="F41" s="155">
        <v>5</v>
      </c>
      <c r="G41" s="155">
        <v>3.7</v>
      </c>
      <c r="H41" s="155">
        <v>0</v>
      </c>
      <c r="I41" s="155">
        <v>0</v>
      </c>
      <c r="J41" s="155">
        <v>0</v>
      </c>
      <c r="K41" s="155">
        <v>0.9</v>
      </c>
      <c r="L41" s="155" t="s">
        <v>420</v>
      </c>
      <c r="M41" s="155">
        <v>3.7</v>
      </c>
      <c r="N41" s="156"/>
      <c r="Q41" s="155">
        <v>24</v>
      </c>
      <c r="R41" s="155">
        <v>0</v>
      </c>
      <c r="S41" s="155">
        <v>3.2</v>
      </c>
      <c r="T41" s="155">
        <v>16.600000000000001</v>
      </c>
      <c r="U41" s="155">
        <v>0</v>
      </c>
      <c r="V41" s="155">
        <v>0</v>
      </c>
      <c r="W41" s="155">
        <v>0</v>
      </c>
      <c r="X41" s="155" t="s">
        <v>420</v>
      </c>
      <c r="Y41" s="155">
        <v>0</v>
      </c>
      <c r="Z41" s="155">
        <v>0</v>
      </c>
      <c r="AA41" s="155">
        <v>0</v>
      </c>
      <c r="AB41" s="155">
        <v>0</v>
      </c>
      <c r="AC41" s="155">
        <v>9.8000000000000007</v>
      </c>
      <c r="AD41" s="156"/>
    </row>
    <row r="42" spans="1:30" x14ac:dyDescent="0.3">
      <c r="A42" s="155">
        <v>25</v>
      </c>
      <c r="B42" s="155" t="s">
        <v>420</v>
      </c>
      <c r="C42" s="155" t="s">
        <v>420</v>
      </c>
      <c r="D42" s="155">
        <v>0</v>
      </c>
      <c r="E42" s="155" t="s">
        <v>420</v>
      </c>
      <c r="F42" s="155" t="s">
        <v>420</v>
      </c>
      <c r="G42" s="155">
        <v>0</v>
      </c>
      <c r="H42" s="155">
        <v>0</v>
      </c>
      <c r="I42" s="155" t="s">
        <v>420</v>
      </c>
      <c r="J42" s="155">
        <v>7.7</v>
      </c>
      <c r="K42" s="155">
        <v>7.2</v>
      </c>
      <c r="L42" s="155">
        <v>1.5</v>
      </c>
      <c r="M42" s="155">
        <v>4.4000000000000004</v>
      </c>
      <c r="N42" s="156"/>
      <c r="Q42" s="155">
        <v>25</v>
      </c>
      <c r="R42" s="155" t="s">
        <v>420</v>
      </c>
      <c r="S42" s="155">
        <v>0.3</v>
      </c>
      <c r="T42" s="155">
        <v>0</v>
      </c>
      <c r="U42" s="155">
        <v>0</v>
      </c>
      <c r="V42" s="155" t="s">
        <v>420</v>
      </c>
      <c r="W42" s="155">
        <v>0</v>
      </c>
      <c r="X42" s="155">
        <v>0</v>
      </c>
      <c r="Y42" s="155" t="s">
        <v>420</v>
      </c>
      <c r="Z42" s="155">
        <v>0.8</v>
      </c>
      <c r="AA42" s="155" t="s">
        <v>420</v>
      </c>
      <c r="AB42" s="155">
        <v>4.0999999999999996</v>
      </c>
      <c r="AC42" s="155" t="s">
        <v>420</v>
      </c>
      <c r="AD42" s="156"/>
    </row>
    <row r="43" spans="1:30" x14ac:dyDescent="0.3">
      <c r="A43" s="155">
        <v>26</v>
      </c>
      <c r="B43" s="155" t="s">
        <v>420</v>
      </c>
      <c r="C43" s="155">
        <v>27.5</v>
      </c>
      <c r="D43" s="155" t="s">
        <v>420</v>
      </c>
      <c r="E43" s="155">
        <v>0</v>
      </c>
      <c r="F43" s="155" t="s">
        <v>420</v>
      </c>
      <c r="G43" s="155" t="s">
        <v>420</v>
      </c>
      <c r="H43" s="155" t="s">
        <v>420</v>
      </c>
      <c r="I43" s="155">
        <v>0</v>
      </c>
      <c r="J43" s="155">
        <v>0</v>
      </c>
      <c r="K43" s="155">
        <v>0</v>
      </c>
      <c r="L43" s="155">
        <v>0</v>
      </c>
      <c r="M43" s="155">
        <v>0</v>
      </c>
      <c r="N43" s="156"/>
      <c r="Q43" s="155">
        <v>26</v>
      </c>
      <c r="R43" s="155">
        <v>0</v>
      </c>
      <c r="S43" s="155">
        <v>51</v>
      </c>
      <c r="T43" s="155">
        <v>0</v>
      </c>
      <c r="U43" s="155">
        <v>0</v>
      </c>
      <c r="V43" s="155">
        <v>0</v>
      </c>
      <c r="W43" s="155">
        <v>0</v>
      </c>
      <c r="X43" s="155">
        <v>0</v>
      </c>
      <c r="Y43" s="155">
        <v>0</v>
      </c>
      <c r="Z43" s="155">
        <v>0</v>
      </c>
      <c r="AA43" s="155">
        <v>0</v>
      </c>
      <c r="AB43" s="155">
        <v>0.3</v>
      </c>
      <c r="AC43" s="155">
        <v>0</v>
      </c>
      <c r="AD43" s="156"/>
    </row>
    <row r="44" spans="1:30" x14ac:dyDescent="0.3">
      <c r="A44" s="155">
        <v>27</v>
      </c>
      <c r="B44" s="155" t="s">
        <v>420</v>
      </c>
      <c r="C44" s="155">
        <v>9.5</v>
      </c>
      <c r="D44" s="155">
        <v>1.5</v>
      </c>
      <c r="E44" s="155">
        <v>0</v>
      </c>
      <c r="F44" s="155">
        <v>1.4</v>
      </c>
      <c r="G44" s="155">
        <v>0</v>
      </c>
      <c r="H44" s="155">
        <v>0</v>
      </c>
      <c r="I44" s="155">
        <v>0</v>
      </c>
      <c r="J44" s="155">
        <v>0.4</v>
      </c>
      <c r="K44" s="155">
        <v>0.2</v>
      </c>
      <c r="L44" s="155">
        <v>0</v>
      </c>
      <c r="M44" s="155">
        <v>0.2</v>
      </c>
      <c r="N44" s="156"/>
      <c r="Q44" s="155">
        <v>27</v>
      </c>
      <c r="R44" s="155" t="s">
        <v>420</v>
      </c>
      <c r="S44" s="155">
        <v>1.5</v>
      </c>
      <c r="T44" s="155">
        <v>9.8000000000000007</v>
      </c>
      <c r="U44" s="155">
        <v>4.8</v>
      </c>
      <c r="V44" s="155">
        <v>9.1</v>
      </c>
      <c r="W44" s="155" t="s">
        <v>420</v>
      </c>
      <c r="X44" s="155">
        <v>0</v>
      </c>
      <c r="Y44" s="155" t="s">
        <v>420</v>
      </c>
      <c r="Z44" s="155" t="s">
        <v>420</v>
      </c>
      <c r="AA44" s="155" t="s">
        <v>420</v>
      </c>
      <c r="AB44" s="155">
        <v>18.899999999999999</v>
      </c>
      <c r="AC44" s="155">
        <v>0</v>
      </c>
      <c r="AD44" s="156"/>
    </row>
    <row r="45" spans="1:30" x14ac:dyDescent="0.3">
      <c r="A45" s="155">
        <v>28</v>
      </c>
      <c r="B45" s="155" t="s">
        <v>420</v>
      </c>
      <c r="C45" s="155" t="s">
        <v>420</v>
      </c>
      <c r="D45" s="155">
        <v>3.6</v>
      </c>
      <c r="E45" s="155">
        <v>0</v>
      </c>
      <c r="F45" s="155">
        <v>0.3</v>
      </c>
      <c r="G45" s="155" t="s">
        <v>420</v>
      </c>
      <c r="H45" s="155" t="s">
        <v>420</v>
      </c>
      <c r="I45" s="155">
        <v>0</v>
      </c>
      <c r="J45" s="155">
        <v>0</v>
      </c>
      <c r="K45" s="155">
        <v>0.9</v>
      </c>
      <c r="L45" s="155">
        <v>0</v>
      </c>
      <c r="M45" s="155">
        <v>0.2</v>
      </c>
      <c r="N45" s="156"/>
      <c r="Q45" s="155">
        <v>28</v>
      </c>
      <c r="R45" s="155">
        <v>0</v>
      </c>
      <c r="S45" s="155">
        <v>0</v>
      </c>
      <c r="T45" s="155">
        <v>0.5</v>
      </c>
      <c r="U45" s="155">
        <v>0</v>
      </c>
      <c r="V45" s="155" t="s">
        <v>420</v>
      </c>
      <c r="W45" s="155">
        <v>0.3</v>
      </c>
      <c r="X45" s="155">
        <v>0</v>
      </c>
      <c r="Y45" s="155">
        <v>0</v>
      </c>
      <c r="Z45" s="155">
        <v>0</v>
      </c>
      <c r="AA45" s="155">
        <v>1.4</v>
      </c>
      <c r="AB45" s="155">
        <v>0</v>
      </c>
      <c r="AC45" s="155">
        <v>80.7</v>
      </c>
      <c r="AD45" s="156"/>
    </row>
    <row r="46" spans="1:30" x14ac:dyDescent="0.3">
      <c r="A46" s="155">
        <v>29</v>
      </c>
      <c r="B46" s="155">
        <v>0</v>
      </c>
      <c r="C46" s="155">
        <v>2.2000000000000002</v>
      </c>
      <c r="D46" s="155">
        <v>0</v>
      </c>
      <c r="E46" s="155">
        <v>0</v>
      </c>
      <c r="F46" s="155">
        <v>19.8</v>
      </c>
      <c r="G46" s="155">
        <v>0</v>
      </c>
      <c r="H46" s="155">
        <v>0</v>
      </c>
      <c r="I46" s="155" t="s">
        <v>420</v>
      </c>
      <c r="J46" s="155">
        <v>0</v>
      </c>
      <c r="K46" s="155" t="s">
        <v>420</v>
      </c>
      <c r="L46" s="155">
        <v>12.3</v>
      </c>
      <c r="M46" s="155">
        <v>24.5</v>
      </c>
      <c r="N46" s="156"/>
      <c r="Q46" s="155">
        <v>29</v>
      </c>
      <c r="R46" s="155" t="s">
        <v>420</v>
      </c>
      <c r="S46" s="155">
        <v>0</v>
      </c>
      <c r="T46" s="155">
        <v>0</v>
      </c>
      <c r="U46" s="155">
        <v>0</v>
      </c>
      <c r="V46" s="155">
        <v>6.7</v>
      </c>
      <c r="W46" s="155" t="s">
        <v>420</v>
      </c>
      <c r="X46" s="155" t="s">
        <v>420</v>
      </c>
      <c r="Y46" s="155" t="s">
        <v>420</v>
      </c>
      <c r="Z46" s="155">
        <v>0</v>
      </c>
      <c r="AA46" s="155">
        <v>5.3</v>
      </c>
      <c r="AB46" s="155">
        <v>2.1</v>
      </c>
      <c r="AC46" s="155">
        <v>3.9</v>
      </c>
      <c r="AD46" s="156"/>
    </row>
    <row r="47" spans="1:30" x14ac:dyDescent="0.3">
      <c r="A47" s="155">
        <v>30</v>
      </c>
      <c r="B47" s="155">
        <v>1.9</v>
      </c>
      <c r="C47" s="157"/>
      <c r="D47" s="155">
        <v>0</v>
      </c>
      <c r="E47" s="155" t="s">
        <v>420</v>
      </c>
      <c r="F47" s="155">
        <v>8.6999999999999993</v>
      </c>
      <c r="G47" s="155" t="s">
        <v>420</v>
      </c>
      <c r="H47" s="155" t="s">
        <v>420</v>
      </c>
      <c r="I47" s="155">
        <v>0</v>
      </c>
      <c r="J47" s="155">
        <v>4.3</v>
      </c>
      <c r="K47" s="155">
        <v>8</v>
      </c>
      <c r="L47" s="155">
        <v>4.2</v>
      </c>
      <c r="M47" s="155">
        <v>30.1</v>
      </c>
      <c r="N47" s="156"/>
      <c r="Q47" s="155">
        <v>30</v>
      </c>
      <c r="R47" s="155">
        <v>7.1</v>
      </c>
      <c r="S47" s="157"/>
      <c r="T47" s="155">
        <v>0</v>
      </c>
      <c r="U47" s="155">
        <v>0</v>
      </c>
      <c r="V47" s="155">
        <v>2.2999999999999998</v>
      </c>
      <c r="W47" s="155">
        <v>1</v>
      </c>
      <c r="X47" s="155">
        <v>0</v>
      </c>
      <c r="Y47" s="155">
        <v>0</v>
      </c>
      <c r="Z47" s="155">
        <v>0.7</v>
      </c>
      <c r="AA47" s="155">
        <v>0.5</v>
      </c>
      <c r="AB47" s="155">
        <v>3.6</v>
      </c>
      <c r="AC47" s="155">
        <v>23.5</v>
      </c>
      <c r="AD47" s="156"/>
    </row>
    <row r="48" spans="1:30" x14ac:dyDescent="0.3">
      <c r="A48" s="155">
        <v>31</v>
      </c>
      <c r="B48" s="155">
        <v>72.599999999999994</v>
      </c>
      <c r="C48" s="157"/>
      <c r="D48" s="155" t="s">
        <v>420</v>
      </c>
      <c r="E48" s="157"/>
      <c r="F48" s="155">
        <v>9</v>
      </c>
      <c r="G48" s="157"/>
      <c r="H48" s="155" t="s">
        <v>420</v>
      </c>
      <c r="I48" s="155">
        <v>0</v>
      </c>
      <c r="J48" s="157"/>
      <c r="K48" s="155">
        <v>45.1</v>
      </c>
      <c r="L48" s="157"/>
      <c r="M48" s="155">
        <v>16.5</v>
      </c>
      <c r="N48" s="156"/>
      <c r="Q48" s="155">
        <v>31</v>
      </c>
      <c r="R48" s="155">
        <v>17.8</v>
      </c>
      <c r="S48" s="157"/>
      <c r="T48" s="155">
        <v>0</v>
      </c>
      <c r="U48" s="157"/>
      <c r="V48" s="155">
        <v>45.6</v>
      </c>
      <c r="W48" s="157"/>
      <c r="X48" s="155" t="s">
        <v>420</v>
      </c>
      <c r="Y48" s="155" t="s">
        <v>420</v>
      </c>
      <c r="Z48" s="157">
        <v>0</v>
      </c>
      <c r="AA48" s="155">
        <v>7.1</v>
      </c>
      <c r="AB48" s="157"/>
      <c r="AC48" s="155">
        <v>7</v>
      </c>
      <c r="AD48" s="156"/>
    </row>
    <row r="49" spans="1:30" x14ac:dyDescent="0.3">
      <c r="A49" s="156" t="s">
        <v>421</v>
      </c>
      <c r="B49" s="158">
        <f>MAX(B18:B48)</f>
        <v>72.599999999999994</v>
      </c>
      <c r="C49" s="158">
        <f t="shared" ref="C49:L49" si="0">MAX(C18:C48)</f>
        <v>123.4</v>
      </c>
      <c r="D49" s="158">
        <f t="shared" si="0"/>
        <v>48.5</v>
      </c>
      <c r="E49" s="158">
        <f t="shared" si="0"/>
        <v>25.4</v>
      </c>
      <c r="F49" s="158">
        <f t="shared" si="0"/>
        <v>19.8</v>
      </c>
      <c r="G49" s="158">
        <f t="shared" si="0"/>
        <v>79</v>
      </c>
      <c r="H49" s="158">
        <f>MAX(H18:H48)</f>
        <v>14</v>
      </c>
      <c r="I49" s="158">
        <f t="shared" si="0"/>
        <v>1.5</v>
      </c>
      <c r="J49" s="158">
        <f t="shared" si="0"/>
        <v>23.2</v>
      </c>
      <c r="K49" s="158">
        <f t="shared" si="0"/>
        <v>60.4</v>
      </c>
      <c r="L49" s="158">
        <f t="shared" si="0"/>
        <v>8888</v>
      </c>
      <c r="M49" s="159">
        <v>28.6</v>
      </c>
      <c r="N49" s="160">
        <f>MAX(B49:M49)</f>
        <v>8888</v>
      </c>
      <c r="Q49" s="156" t="s">
        <v>421</v>
      </c>
      <c r="R49" s="161">
        <f>MAX(R18:R48)</f>
        <v>35.4</v>
      </c>
      <c r="S49" s="161">
        <f t="shared" ref="S49:AC49" si="1">MAX(S18:S48)</f>
        <v>51</v>
      </c>
      <c r="T49" s="161">
        <f t="shared" si="1"/>
        <v>57.8</v>
      </c>
      <c r="U49" s="161">
        <f t="shared" si="1"/>
        <v>37</v>
      </c>
      <c r="V49" s="161">
        <f t="shared" si="1"/>
        <v>45.6</v>
      </c>
      <c r="W49" s="161">
        <f t="shared" si="1"/>
        <v>15.6</v>
      </c>
      <c r="X49" s="161">
        <f>MAX(X18:X48)</f>
        <v>5.7</v>
      </c>
      <c r="Y49" s="161">
        <f t="shared" si="1"/>
        <v>0.3</v>
      </c>
      <c r="Z49" s="161">
        <f t="shared" si="1"/>
        <v>45.8</v>
      </c>
      <c r="AA49" s="161">
        <f t="shared" si="1"/>
        <v>17.8</v>
      </c>
      <c r="AB49" s="161">
        <f t="shared" si="1"/>
        <v>26</v>
      </c>
      <c r="AC49" s="161">
        <f t="shared" si="1"/>
        <v>80.7</v>
      </c>
      <c r="AD49" s="160">
        <f>MAX(R49:AC49)</f>
        <v>80.7</v>
      </c>
    </row>
    <row r="50" spans="1:30" x14ac:dyDescent="0.3">
      <c r="A50" s="156" t="s">
        <v>422</v>
      </c>
      <c r="B50" s="161">
        <f>SUM(B18:B48)</f>
        <v>156.9</v>
      </c>
      <c r="C50" s="161">
        <f t="shared" ref="C50:M50" si="2">SUM(C18:C48)</f>
        <v>386.60000000000008</v>
      </c>
      <c r="D50" s="161">
        <f t="shared" si="2"/>
        <v>216.79999999999998</v>
      </c>
      <c r="E50" s="161">
        <f t="shared" si="2"/>
        <v>55.999999999999993</v>
      </c>
      <c r="F50" s="161">
        <f t="shared" si="2"/>
        <v>90.9</v>
      </c>
      <c r="G50" s="161">
        <f t="shared" si="2"/>
        <v>104.00000000000001</v>
      </c>
      <c r="H50" s="161">
        <f t="shared" si="2"/>
        <v>17.7</v>
      </c>
      <c r="I50" s="161">
        <f t="shared" si="2"/>
        <v>2.5</v>
      </c>
      <c r="J50" s="161">
        <f t="shared" si="2"/>
        <v>38.9</v>
      </c>
      <c r="K50" s="161">
        <f t="shared" si="2"/>
        <v>196.99999999999997</v>
      </c>
      <c r="L50" s="161">
        <f t="shared" si="2"/>
        <v>8929.9</v>
      </c>
      <c r="M50" s="161">
        <f t="shared" si="2"/>
        <v>322</v>
      </c>
      <c r="N50" s="160">
        <f>SUM(B50:M50)</f>
        <v>10519.2</v>
      </c>
      <c r="Q50" s="156" t="s">
        <v>422</v>
      </c>
      <c r="R50" s="161">
        <f>SUM(R18:R48)</f>
        <v>136.5</v>
      </c>
      <c r="S50" s="161">
        <f t="shared" ref="S50:AC50" si="3">SUM(S18:S48)</f>
        <v>213.79999999999995</v>
      </c>
      <c r="T50" s="161">
        <f t="shared" si="3"/>
        <v>283.60000000000002</v>
      </c>
      <c r="U50" s="161">
        <f t="shared" si="3"/>
        <v>68.2</v>
      </c>
      <c r="V50" s="161">
        <f t="shared" si="3"/>
        <v>121.9</v>
      </c>
      <c r="W50" s="161">
        <f t="shared" si="3"/>
        <v>49.2</v>
      </c>
      <c r="X50" s="161">
        <f t="shared" si="3"/>
        <v>6.3</v>
      </c>
      <c r="Y50" s="161">
        <f t="shared" si="3"/>
        <v>0.3</v>
      </c>
      <c r="Z50" s="161">
        <f t="shared" si="3"/>
        <v>58.8</v>
      </c>
      <c r="AA50" s="161">
        <f t="shared" si="3"/>
        <v>60.499999999999993</v>
      </c>
      <c r="AB50" s="161">
        <f t="shared" si="3"/>
        <v>84.999999999999986</v>
      </c>
      <c r="AC50" s="161">
        <f t="shared" si="3"/>
        <v>337.09999999999997</v>
      </c>
      <c r="AD50" s="160">
        <f>SUM(R50:AC50)</f>
        <v>1421.1999999999998</v>
      </c>
    </row>
    <row r="51" spans="1:30" x14ac:dyDescent="0.3">
      <c r="A51" s="156" t="s">
        <v>423</v>
      </c>
      <c r="B51" s="162">
        <f>COUNTIF(B18:B48,"&gt;0")</f>
        <v>17</v>
      </c>
      <c r="C51" s="162">
        <f t="shared" ref="C51:M51" si="4">COUNTIF(C18:C48,"&gt;0")</f>
        <v>18</v>
      </c>
      <c r="D51" s="162">
        <f t="shared" si="4"/>
        <v>16</v>
      </c>
      <c r="E51" s="162">
        <f t="shared" si="4"/>
        <v>7</v>
      </c>
      <c r="F51" s="162">
        <f t="shared" si="4"/>
        <v>17</v>
      </c>
      <c r="G51" s="162">
        <f t="shared" si="4"/>
        <v>9</v>
      </c>
      <c r="H51" s="162">
        <f t="shared" si="4"/>
        <v>5</v>
      </c>
      <c r="I51" s="162">
        <f t="shared" si="4"/>
        <v>3</v>
      </c>
      <c r="J51" s="162">
        <f t="shared" si="4"/>
        <v>5</v>
      </c>
      <c r="K51" s="162">
        <f t="shared" si="4"/>
        <v>14</v>
      </c>
      <c r="L51" s="162">
        <f t="shared" si="4"/>
        <v>8</v>
      </c>
      <c r="M51" s="162">
        <f t="shared" si="4"/>
        <v>25</v>
      </c>
      <c r="N51" s="160">
        <f>SUM(B51:M51)</f>
        <v>144</v>
      </c>
      <c r="Q51" s="156" t="s">
        <v>423</v>
      </c>
      <c r="R51" s="162">
        <f>COUNTIF(R18:R48,"&gt;0")</f>
        <v>15</v>
      </c>
      <c r="S51" s="162">
        <f t="shared" ref="S51:AC51" si="5">COUNTIF(S18:S48,"&gt;0")</f>
        <v>18</v>
      </c>
      <c r="T51" s="162">
        <f t="shared" si="5"/>
        <v>17</v>
      </c>
      <c r="U51" s="162">
        <f t="shared" si="5"/>
        <v>8</v>
      </c>
      <c r="V51" s="162">
        <f t="shared" si="5"/>
        <v>14</v>
      </c>
      <c r="W51" s="162">
        <f t="shared" si="5"/>
        <v>12</v>
      </c>
      <c r="X51" s="162">
        <f t="shared" si="5"/>
        <v>3</v>
      </c>
      <c r="Y51" s="162">
        <f t="shared" si="5"/>
        <v>1</v>
      </c>
      <c r="Z51" s="162">
        <f t="shared" si="5"/>
        <v>5</v>
      </c>
      <c r="AA51" s="162">
        <f t="shared" si="5"/>
        <v>12</v>
      </c>
      <c r="AB51" s="162">
        <f t="shared" si="5"/>
        <v>11</v>
      </c>
      <c r="AC51" s="162">
        <f t="shared" si="5"/>
        <v>21</v>
      </c>
      <c r="AD51" s="160">
        <f>SUM(R51:AC51)</f>
        <v>137</v>
      </c>
    </row>
    <row r="52" spans="1:30" x14ac:dyDescent="0.3">
      <c r="A52" s="156" t="s">
        <v>424</v>
      </c>
      <c r="B52" s="161">
        <f>SUM(B18:B32)</f>
        <v>76.400000000000006</v>
      </c>
      <c r="C52" s="161">
        <f t="shared" ref="C52:M52" si="6">SUM(C18:C32)</f>
        <v>267.90000000000003</v>
      </c>
      <c r="D52" s="161">
        <f t="shared" si="6"/>
        <v>202.5</v>
      </c>
      <c r="E52" s="161">
        <f t="shared" si="6"/>
        <v>12.2</v>
      </c>
      <c r="F52" s="161">
        <f t="shared" si="6"/>
        <v>13.1</v>
      </c>
      <c r="G52" s="161">
        <f t="shared" si="6"/>
        <v>98.800000000000011</v>
      </c>
      <c r="H52" s="161">
        <f t="shared" si="6"/>
        <v>3.5</v>
      </c>
      <c r="I52" s="161">
        <f t="shared" si="6"/>
        <v>1</v>
      </c>
      <c r="J52" s="161">
        <f t="shared" si="6"/>
        <v>3.3</v>
      </c>
      <c r="K52" s="161">
        <f t="shared" si="6"/>
        <v>118.39999999999999</v>
      </c>
      <c r="L52" s="161">
        <f t="shared" si="6"/>
        <v>5.5</v>
      </c>
      <c r="M52" s="161">
        <f t="shared" si="6"/>
        <v>138</v>
      </c>
      <c r="N52" s="156"/>
      <c r="Q52" s="156" t="s">
        <v>424</v>
      </c>
      <c r="R52" s="161">
        <f>SUM(R18:R32)</f>
        <v>80.900000000000006</v>
      </c>
      <c r="S52" s="161">
        <f t="shared" ref="S52:AC52" si="7">SUM(S18:S32)</f>
        <v>99.6</v>
      </c>
      <c r="T52" s="161">
        <f t="shared" si="7"/>
        <v>256</v>
      </c>
      <c r="U52" s="161">
        <f t="shared" si="7"/>
        <v>13.600000000000001</v>
      </c>
      <c r="V52" s="161">
        <f t="shared" si="7"/>
        <v>35.299999999999997</v>
      </c>
      <c r="W52" s="161">
        <f t="shared" si="7"/>
        <v>44.1</v>
      </c>
      <c r="X52" s="161">
        <f t="shared" si="7"/>
        <v>0.5</v>
      </c>
      <c r="Y52" s="161">
        <f t="shared" si="7"/>
        <v>0.3</v>
      </c>
      <c r="Z52" s="161">
        <f t="shared" si="7"/>
        <v>0</v>
      </c>
      <c r="AA52" s="161">
        <f t="shared" si="7"/>
        <v>46.199999999999996</v>
      </c>
      <c r="AB52" s="161">
        <f t="shared" si="7"/>
        <v>30.1</v>
      </c>
      <c r="AC52" s="161">
        <f t="shared" si="7"/>
        <v>128</v>
      </c>
      <c r="AD52" s="156"/>
    </row>
    <row r="53" spans="1:30" x14ac:dyDescent="0.3">
      <c r="A53" s="156" t="s">
        <v>425</v>
      </c>
      <c r="B53" s="161" t="str">
        <f>IF(Q53&gt;0,Q53,0)</f>
        <v>Jml. data kosong</v>
      </c>
      <c r="C53" s="161">
        <f t="shared" ref="C53:M53" si="8">IF(R53&gt;0,R53,0)</f>
        <v>0</v>
      </c>
      <c r="D53" s="161">
        <f t="shared" si="8"/>
        <v>0</v>
      </c>
      <c r="E53" s="161">
        <f t="shared" si="8"/>
        <v>0</v>
      </c>
      <c r="F53" s="161">
        <f t="shared" si="8"/>
        <v>0</v>
      </c>
      <c r="G53" s="161">
        <f t="shared" si="8"/>
        <v>0</v>
      </c>
      <c r="H53" s="161">
        <f t="shared" si="8"/>
        <v>0</v>
      </c>
      <c r="I53" s="161">
        <f t="shared" si="8"/>
        <v>0</v>
      </c>
      <c r="J53" s="161">
        <f t="shared" si="8"/>
        <v>0</v>
      </c>
      <c r="K53" s="161">
        <f t="shared" si="8"/>
        <v>0</v>
      </c>
      <c r="L53" s="161">
        <f t="shared" si="8"/>
        <v>0</v>
      </c>
      <c r="M53" s="161">
        <f t="shared" si="8"/>
        <v>0</v>
      </c>
      <c r="N53" s="156"/>
      <c r="Q53" s="156" t="s">
        <v>425</v>
      </c>
      <c r="R53" s="161">
        <f>IF(AG53&gt;0,AG53,0)</f>
        <v>0</v>
      </c>
      <c r="S53" s="161">
        <f t="shared" ref="S53:AC53" si="9">IF(AH53&gt;0,AH53,0)</f>
        <v>0</v>
      </c>
      <c r="T53" s="161">
        <f t="shared" si="9"/>
        <v>0</v>
      </c>
      <c r="U53" s="161">
        <f t="shared" si="9"/>
        <v>0</v>
      </c>
      <c r="V53" s="161">
        <f t="shared" si="9"/>
        <v>0</v>
      </c>
      <c r="W53" s="161">
        <f t="shared" si="9"/>
        <v>0</v>
      </c>
      <c r="X53" s="161">
        <f t="shared" si="9"/>
        <v>0</v>
      </c>
      <c r="Y53" s="161">
        <f t="shared" si="9"/>
        <v>0</v>
      </c>
      <c r="Z53" s="161">
        <f t="shared" si="9"/>
        <v>0</v>
      </c>
      <c r="AA53" s="161">
        <f t="shared" si="9"/>
        <v>0</v>
      </c>
      <c r="AB53" s="161">
        <f t="shared" si="9"/>
        <v>0</v>
      </c>
      <c r="AC53" s="161">
        <f t="shared" si="9"/>
        <v>0</v>
      </c>
      <c r="AD53" s="156"/>
    </row>
    <row r="54" spans="1:30" x14ac:dyDescent="0.3">
      <c r="A54" s="156" t="s">
        <v>426</v>
      </c>
      <c r="B54" s="161">
        <f>SUM(B33:B48)</f>
        <v>80.5</v>
      </c>
      <c r="C54" s="161">
        <f t="shared" ref="C54:M54" si="10">SUM(C33:C48)</f>
        <v>118.69999999999999</v>
      </c>
      <c r="D54" s="161">
        <f t="shared" si="10"/>
        <v>14.299999999999999</v>
      </c>
      <c r="E54" s="161">
        <f t="shared" si="10"/>
        <v>43.8</v>
      </c>
      <c r="F54" s="161">
        <f t="shared" si="10"/>
        <v>77.8</v>
      </c>
      <c r="G54" s="161">
        <f t="shared" si="10"/>
        <v>5.2</v>
      </c>
      <c r="H54" s="161">
        <f t="shared" si="10"/>
        <v>14.2</v>
      </c>
      <c r="I54" s="161">
        <f t="shared" si="10"/>
        <v>1.5</v>
      </c>
      <c r="J54" s="161">
        <f t="shared" si="10"/>
        <v>35.599999999999994</v>
      </c>
      <c r="K54" s="161">
        <f t="shared" si="10"/>
        <v>78.599999999999994</v>
      </c>
      <c r="L54" s="161">
        <f t="shared" si="10"/>
        <v>8924.4</v>
      </c>
      <c r="M54" s="161">
        <f t="shared" si="10"/>
        <v>184.00000000000003</v>
      </c>
      <c r="N54" s="156"/>
      <c r="Q54" s="156" t="s">
        <v>426</v>
      </c>
      <c r="R54" s="161">
        <f>SUM(R33:R48)</f>
        <v>55.599999999999994</v>
      </c>
      <c r="S54" s="161">
        <f t="shared" ref="S54:AC54" si="11">SUM(S33:S48)</f>
        <v>114.2</v>
      </c>
      <c r="T54" s="161">
        <f t="shared" si="11"/>
        <v>27.6</v>
      </c>
      <c r="U54" s="161">
        <f t="shared" si="11"/>
        <v>54.599999999999994</v>
      </c>
      <c r="V54" s="161">
        <f t="shared" si="11"/>
        <v>86.6</v>
      </c>
      <c r="W54" s="161">
        <f t="shared" si="11"/>
        <v>5.1000000000000005</v>
      </c>
      <c r="X54" s="161">
        <f t="shared" si="11"/>
        <v>5.8</v>
      </c>
      <c r="Y54" s="161">
        <f t="shared" si="11"/>
        <v>0</v>
      </c>
      <c r="Z54" s="161">
        <f t="shared" si="11"/>
        <v>58.8</v>
      </c>
      <c r="AA54" s="161">
        <f t="shared" si="11"/>
        <v>14.299999999999999</v>
      </c>
      <c r="AB54" s="161">
        <f t="shared" si="11"/>
        <v>54.900000000000006</v>
      </c>
      <c r="AC54" s="161">
        <f t="shared" si="11"/>
        <v>209.1</v>
      </c>
      <c r="AD54" s="156"/>
    </row>
    <row r="55" spans="1:30" x14ac:dyDescent="0.3">
      <c r="A55" s="156" t="s">
        <v>425</v>
      </c>
      <c r="B55" s="161">
        <f>IF(Q56&gt;0,Q56,0)</f>
        <v>0</v>
      </c>
      <c r="C55" s="161">
        <f t="shared" ref="C55:M55" si="12">IF(R56&gt;0,R56,0)</f>
        <v>0</v>
      </c>
      <c r="D55" s="161">
        <f t="shared" si="12"/>
        <v>0</v>
      </c>
      <c r="E55" s="161">
        <f t="shared" si="12"/>
        <v>0</v>
      </c>
      <c r="F55" s="161">
        <f t="shared" si="12"/>
        <v>0</v>
      </c>
      <c r="G55" s="161">
        <f t="shared" si="12"/>
        <v>0</v>
      </c>
      <c r="H55" s="161">
        <f t="shared" si="12"/>
        <v>0</v>
      </c>
      <c r="I55" s="161">
        <f t="shared" si="12"/>
        <v>0</v>
      </c>
      <c r="J55" s="161">
        <f t="shared" si="12"/>
        <v>0</v>
      </c>
      <c r="K55" s="161">
        <f t="shared" si="12"/>
        <v>0</v>
      </c>
      <c r="L55" s="161">
        <f t="shared" si="12"/>
        <v>0</v>
      </c>
      <c r="M55" s="161">
        <f t="shared" si="12"/>
        <v>0</v>
      </c>
      <c r="N55" s="156"/>
      <c r="Q55" s="156" t="s">
        <v>425</v>
      </c>
      <c r="R55" s="161">
        <f>IF(AG56&gt;0,AG56,0)</f>
        <v>0</v>
      </c>
      <c r="S55" s="161">
        <f t="shared" ref="S55:AC55" si="13">IF(AH56&gt;0,AH56,0)</f>
        <v>0</v>
      </c>
      <c r="T55" s="161">
        <f t="shared" si="13"/>
        <v>0</v>
      </c>
      <c r="U55" s="161">
        <f t="shared" si="13"/>
        <v>0</v>
      </c>
      <c r="V55" s="161">
        <f t="shared" si="13"/>
        <v>0</v>
      </c>
      <c r="W55" s="161">
        <f t="shared" si="13"/>
        <v>0</v>
      </c>
      <c r="X55" s="161">
        <f t="shared" si="13"/>
        <v>0</v>
      </c>
      <c r="Y55" s="161">
        <f t="shared" si="13"/>
        <v>0</v>
      </c>
      <c r="Z55" s="161">
        <f t="shared" si="13"/>
        <v>0</v>
      </c>
      <c r="AA55" s="161">
        <f t="shared" si="13"/>
        <v>0</v>
      </c>
      <c r="AB55" s="161">
        <f t="shared" si="13"/>
        <v>0</v>
      </c>
      <c r="AC55" s="161">
        <f t="shared" si="13"/>
        <v>0</v>
      </c>
      <c r="AD55" s="156"/>
    </row>
    <row r="57" spans="1:30" x14ac:dyDescent="0.3">
      <c r="A57" s="150" t="s">
        <v>71</v>
      </c>
      <c r="B57" s="151">
        <v>2021</v>
      </c>
      <c r="C57" s="152"/>
      <c r="D57" s="153"/>
      <c r="E57" s="153"/>
      <c r="F57" s="153"/>
      <c r="G57" s="153"/>
      <c r="H57" s="153"/>
      <c r="I57" s="153"/>
      <c r="J57" s="153"/>
      <c r="K57" s="153"/>
      <c r="L57" s="153"/>
      <c r="M57" s="153"/>
      <c r="N57" s="153"/>
      <c r="Q57" s="150" t="s">
        <v>71</v>
      </c>
      <c r="R57" s="151">
        <v>2021</v>
      </c>
      <c r="S57" s="152"/>
      <c r="T57" s="153"/>
      <c r="U57" s="153"/>
      <c r="V57" s="153"/>
      <c r="W57" s="153"/>
      <c r="X57" s="153"/>
      <c r="Y57" s="153"/>
      <c r="Z57" s="153"/>
      <c r="AA57" s="153"/>
      <c r="AB57" s="153"/>
      <c r="AC57" s="153"/>
      <c r="AD57" s="153"/>
    </row>
    <row r="58" spans="1:30" x14ac:dyDescent="0.3">
      <c r="A58" s="150"/>
      <c r="B58" s="153"/>
      <c r="C58" s="153"/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Q58" s="150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</row>
    <row r="59" spans="1:30" x14ac:dyDescent="0.3">
      <c r="A59" s="175" t="s">
        <v>404</v>
      </c>
      <c r="B59" s="154" t="s">
        <v>405</v>
      </c>
      <c r="C59" s="154"/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75" t="s">
        <v>406</v>
      </c>
      <c r="Q59" s="175" t="s">
        <v>404</v>
      </c>
      <c r="R59" s="154" t="s">
        <v>405</v>
      </c>
      <c r="S59" s="154"/>
      <c r="T59" s="154"/>
      <c r="U59" s="154"/>
      <c r="V59" s="154"/>
      <c r="W59" s="154"/>
      <c r="X59" s="154"/>
      <c r="Y59" s="154"/>
      <c r="Z59" s="154"/>
      <c r="AA59" s="154"/>
      <c r="AB59" s="154"/>
      <c r="AC59" s="154"/>
      <c r="AD59" s="175" t="s">
        <v>406</v>
      </c>
    </row>
    <row r="60" spans="1:30" x14ac:dyDescent="0.3">
      <c r="A60" s="175"/>
      <c r="B60" s="155" t="s">
        <v>407</v>
      </c>
      <c r="C60" s="155" t="s">
        <v>408</v>
      </c>
      <c r="D60" s="155" t="s">
        <v>409</v>
      </c>
      <c r="E60" s="155" t="s">
        <v>410</v>
      </c>
      <c r="F60" s="155" t="s">
        <v>411</v>
      </c>
      <c r="G60" s="155" t="s">
        <v>412</v>
      </c>
      <c r="H60" s="155" t="s">
        <v>413</v>
      </c>
      <c r="I60" s="155" t="s">
        <v>414</v>
      </c>
      <c r="J60" s="155" t="s">
        <v>415</v>
      </c>
      <c r="K60" s="155" t="s">
        <v>416</v>
      </c>
      <c r="L60" s="155" t="s">
        <v>417</v>
      </c>
      <c r="M60" s="155" t="s">
        <v>418</v>
      </c>
      <c r="N60" s="175"/>
      <c r="Q60" s="175"/>
      <c r="R60" s="155" t="s">
        <v>407</v>
      </c>
      <c r="S60" s="155" t="s">
        <v>408</v>
      </c>
      <c r="T60" s="155" t="s">
        <v>409</v>
      </c>
      <c r="U60" s="155" t="s">
        <v>410</v>
      </c>
      <c r="V60" s="155" t="s">
        <v>411</v>
      </c>
      <c r="W60" s="155" t="s">
        <v>412</v>
      </c>
      <c r="X60" s="155" t="s">
        <v>413</v>
      </c>
      <c r="Y60" s="155" t="s">
        <v>414</v>
      </c>
      <c r="Z60" s="155" t="s">
        <v>415</v>
      </c>
      <c r="AA60" s="155" t="s">
        <v>416</v>
      </c>
      <c r="AB60" s="155" t="s">
        <v>417</v>
      </c>
      <c r="AC60" s="155" t="s">
        <v>418</v>
      </c>
      <c r="AD60" s="175"/>
    </row>
    <row r="61" spans="1:30" x14ac:dyDescent="0.3">
      <c r="A61" s="155">
        <v>1</v>
      </c>
      <c r="B61" s="155" t="s">
        <v>427</v>
      </c>
      <c r="C61" s="155">
        <v>0</v>
      </c>
      <c r="D61" s="155">
        <v>46</v>
      </c>
      <c r="E61" s="155">
        <v>0</v>
      </c>
      <c r="F61" s="155">
        <v>0</v>
      </c>
      <c r="G61" s="155">
        <v>0</v>
      </c>
      <c r="H61" s="155">
        <v>0</v>
      </c>
      <c r="I61" s="155" t="s">
        <v>420</v>
      </c>
      <c r="J61" s="155" t="s">
        <v>420</v>
      </c>
      <c r="K61" s="155" t="s">
        <v>420</v>
      </c>
      <c r="L61" s="155">
        <v>45.6</v>
      </c>
      <c r="M61" s="155">
        <v>1</v>
      </c>
      <c r="N61" s="156"/>
      <c r="Q61" s="155">
        <v>1</v>
      </c>
      <c r="R61" s="155" t="s">
        <v>431</v>
      </c>
      <c r="S61" s="155">
        <v>2.5</v>
      </c>
      <c r="T61" s="155">
        <v>29.5</v>
      </c>
      <c r="U61" s="155">
        <v>0</v>
      </c>
      <c r="V61" s="155">
        <v>0</v>
      </c>
      <c r="W61" s="155">
        <v>0</v>
      </c>
      <c r="X61" s="155">
        <v>0</v>
      </c>
      <c r="Y61" s="155">
        <v>0</v>
      </c>
      <c r="Z61" s="155">
        <v>0</v>
      </c>
      <c r="AA61" s="155">
        <v>0</v>
      </c>
      <c r="AB61" s="155">
        <v>11.7</v>
      </c>
      <c r="AC61" s="155">
        <v>4</v>
      </c>
      <c r="AD61" s="156"/>
    </row>
    <row r="62" spans="1:30" x14ac:dyDescent="0.3">
      <c r="A62" s="155">
        <v>2</v>
      </c>
      <c r="B62" s="155">
        <v>13.9</v>
      </c>
      <c r="C62" s="155">
        <v>4.5</v>
      </c>
      <c r="D62" s="155">
        <v>0</v>
      </c>
      <c r="E62" s="155">
        <v>0.2</v>
      </c>
      <c r="F62" s="155">
        <v>0</v>
      </c>
      <c r="G62" s="155">
        <v>0</v>
      </c>
      <c r="H62" s="155">
        <v>0</v>
      </c>
      <c r="I62" s="155">
        <v>0</v>
      </c>
      <c r="J62" s="155" t="s">
        <v>420</v>
      </c>
      <c r="K62" s="155" t="s">
        <v>420</v>
      </c>
      <c r="L62" s="155">
        <v>29.2</v>
      </c>
      <c r="M62" s="155">
        <v>43</v>
      </c>
      <c r="N62" s="156"/>
      <c r="Q62" s="155">
        <v>2</v>
      </c>
      <c r="R62" s="155">
        <v>13.6</v>
      </c>
      <c r="S62" s="155">
        <v>17.399999999999999</v>
      </c>
      <c r="T62" s="155">
        <v>0</v>
      </c>
      <c r="U62" s="155">
        <v>3.6</v>
      </c>
      <c r="V62" s="155">
        <v>0</v>
      </c>
      <c r="W62" s="155">
        <v>0</v>
      </c>
      <c r="X62" s="155">
        <v>0</v>
      </c>
      <c r="Y62" s="155" t="s">
        <v>420</v>
      </c>
      <c r="Z62" s="155" t="s">
        <v>420</v>
      </c>
      <c r="AA62" s="155">
        <v>0</v>
      </c>
      <c r="AB62" s="155" t="s">
        <v>420</v>
      </c>
      <c r="AC62" s="155">
        <v>31.7</v>
      </c>
      <c r="AD62" s="156"/>
    </row>
    <row r="63" spans="1:30" x14ac:dyDescent="0.3">
      <c r="A63" s="155">
        <v>3</v>
      </c>
      <c r="B63" s="155">
        <v>38.5</v>
      </c>
      <c r="C63" s="155">
        <v>26.7</v>
      </c>
      <c r="D63" s="155" t="s">
        <v>420</v>
      </c>
      <c r="E63" s="155" t="s">
        <v>420</v>
      </c>
      <c r="F63" s="155" t="s">
        <v>420</v>
      </c>
      <c r="G63" s="155">
        <v>0</v>
      </c>
      <c r="H63" s="155">
        <v>0</v>
      </c>
      <c r="I63" s="155">
        <v>47.2</v>
      </c>
      <c r="J63" s="155">
        <v>0</v>
      </c>
      <c r="K63" s="155">
        <v>17.5</v>
      </c>
      <c r="L63" s="155">
        <v>6.5</v>
      </c>
      <c r="M63" s="155">
        <v>0</v>
      </c>
      <c r="N63" s="156"/>
      <c r="Q63" s="155">
        <v>3</v>
      </c>
      <c r="R63" s="155">
        <v>18.2</v>
      </c>
      <c r="S63" s="155">
        <v>28.9</v>
      </c>
      <c r="T63" s="155" t="s">
        <v>420</v>
      </c>
      <c r="U63" s="155">
        <v>0</v>
      </c>
      <c r="V63" s="155" t="s">
        <v>420</v>
      </c>
      <c r="W63" s="155">
        <v>0</v>
      </c>
      <c r="X63" s="155">
        <v>0</v>
      </c>
      <c r="Y63" s="155">
        <v>44.3</v>
      </c>
      <c r="Z63" s="155">
        <v>0</v>
      </c>
      <c r="AA63" s="155" t="s">
        <v>420</v>
      </c>
      <c r="AB63" s="155">
        <v>36.5</v>
      </c>
      <c r="AC63" s="155">
        <v>0</v>
      </c>
      <c r="AD63" s="156"/>
    </row>
    <row r="64" spans="1:30" x14ac:dyDescent="0.3">
      <c r="A64" s="155">
        <v>4</v>
      </c>
      <c r="B64" s="155">
        <v>82.8</v>
      </c>
      <c r="C64" s="155">
        <v>25.6</v>
      </c>
      <c r="D64" s="155">
        <v>19.5</v>
      </c>
      <c r="E64" s="155" t="s">
        <v>420</v>
      </c>
      <c r="F64" s="155" t="s">
        <v>420</v>
      </c>
      <c r="G64" s="155">
        <v>0</v>
      </c>
      <c r="H64" s="155" t="s">
        <v>420</v>
      </c>
      <c r="I64" s="155">
        <v>34.200000000000003</v>
      </c>
      <c r="J64" s="155">
        <v>0.1</v>
      </c>
      <c r="K64" s="155">
        <v>31</v>
      </c>
      <c r="L64" s="155">
        <v>11.2</v>
      </c>
      <c r="M64" s="155" t="s">
        <v>420</v>
      </c>
      <c r="N64" s="156"/>
      <c r="Q64" s="155">
        <v>4</v>
      </c>
      <c r="R64" s="155">
        <v>59.1</v>
      </c>
      <c r="S64" s="155">
        <v>9.1</v>
      </c>
      <c r="T64" s="155">
        <v>8.1</v>
      </c>
      <c r="U64" s="155">
        <v>0</v>
      </c>
      <c r="V64" s="155">
        <v>0</v>
      </c>
      <c r="W64" s="155">
        <v>0</v>
      </c>
      <c r="X64" s="155">
        <v>2.8</v>
      </c>
      <c r="Y64" s="155">
        <v>6</v>
      </c>
      <c r="Z64" s="155" t="s">
        <v>420</v>
      </c>
      <c r="AA64" s="155">
        <v>4.2</v>
      </c>
      <c r="AB64" s="155">
        <v>6.2</v>
      </c>
      <c r="AC64" s="155">
        <v>0</v>
      </c>
      <c r="AD64" s="156"/>
    </row>
    <row r="65" spans="1:30" x14ac:dyDescent="0.3">
      <c r="A65" s="155">
        <v>5</v>
      </c>
      <c r="B65" s="155">
        <v>3.8</v>
      </c>
      <c r="C65" s="155">
        <v>9.8000000000000007</v>
      </c>
      <c r="D65" s="155">
        <v>47.4</v>
      </c>
      <c r="E65" s="155">
        <v>4</v>
      </c>
      <c r="F65" s="155">
        <v>0</v>
      </c>
      <c r="G65" s="155" t="s">
        <v>420</v>
      </c>
      <c r="H65" s="155">
        <v>0</v>
      </c>
      <c r="I65" s="155">
        <v>0.6</v>
      </c>
      <c r="J65" s="155" t="s">
        <v>420</v>
      </c>
      <c r="K65" s="155">
        <v>3.5</v>
      </c>
      <c r="L65" s="155">
        <v>1.5</v>
      </c>
      <c r="M65" s="155">
        <v>3</v>
      </c>
      <c r="N65" s="156"/>
      <c r="Q65" s="155">
        <v>5</v>
      </c>
      <c r="R65" s="155">
        <v>2.2000000000000002</v>
      </c>
      <c r="S65" s="155">
        <v>5.3</v>
      </c>
      <c r="T65" s="155">
        <v>55.1</v>
      </c>
      <c r="U65" s="155">
        <v>4.4000000000000004</v>
      </c>
      <c r="V65" s="155">
        <v>0</v>
      </c>
      <c r="W65" s="155">
        <v>0</v>
      </c>
      <c r="X65" s="155">
        <v>0</v>
      </c>
      <c r="Y65" s="155">
        <v>0</v>
      </c>
      <c r="Z65" s="155">
        <v>1.5</v>
      </c>
      <c r="AA65" s="155">
        <v>4</v>
      </c>
      <c r="AB65" s="155">
        <v>2.6</v>
      </c>
      <c r="AC65" s="155">
        <v>1.6</v>
      </c>
      <c r="AD65" s="156"/>
    </row>
    <row r="66" spans="1:30" x14ac:dyDescent="0.3">
      <c r="A66" s="155">
        <v>6</v>
      </c>
      <c r="B66" s="155">
        <v>49.2</v>
      </c>
      <c r="C66" s="155">
        <v>22.6</v>
      </c>
      <c r="D66" s="155">
        <v>0.3</v>
      </c>
      <c r="E66" s="155" t="s">
        <v>420</v>
      </c>
      <c r="F66" s="155" t="s">
        <v>420</v>
      </c>
      <c r="G66" s="155">
        <v>0</v>
      </c>
      <c r="H66" s="155">
        <v>0</v>
      </c>
      <c r="I66" s="155">
        <v>14.5</v>
      </c>
      <c r="J66" s="155">
        <v>0.1</v>
      </c>
      <c r="K66" s="155" t="s">
        <v>420</v>
      </c>
      <c r="L66" s="155" t="s">
        <v>420</v>
      </c>
      <c r="M66" s="155">
        <v>187.5</v>
      </c>
      <c r="N66" s="156"/>
      <c r="Q66" s="155">
        <v>6</v>
      </c>
      <c r="R66" s="155">
        <v>8.1999999999999993</v>
      </c>
      <c r="S66" s="155">
        <v>6</v>
      </c>
      <c r="T66" s="155">
        <v>0.4</v>
      </c>
      <c r="U66" s="155" t="s">
        <v>420</v>
      </c>
      <c r="V66" s="155">
        <v>0</v>
      </c>
      <c r="W66" s="155">
        <v>0</v>
      </c>
      <c r="X66" s="155">
        <v>3.7</v>
      </c>
      <c r="Y66" s="155" t="s">
        <v>420</v>
      </c>
      <c r="Z66" s="155">
        <v>0</v>
      </c>
      <c r="AA66" s="155">
        <v>3</v>
      </c>
      <c r="AB66" s="155">
        <v>0</v>
      </c>
      <c r="AC66" s="155">
        <v>177.4</v>
      </c>
      <c r="AD66" s="156"/>
    </row>
    <row r="67" spans="1:30" x14ac:dyDescent="0.3">
      <c r="A67" s="155">
        <v>7</v>
      </c>
      <c r="B67" s="155">
        <v>41.6</v>
      </c>
      <c r="C67" s="155">
        <v>21.5</v>
      </c>
      <c r="D67" s="155">
        <v>3</v>
      </c>
      <c r="E67" s="155">
        <v>19</v>
      </c>
      <c r="F67" s="155">
        <v>0</v>
      </c>
      <c r="G67" s="155">
        <v>6.4</v>
      </c>
      <c r="H67" s="155" t="s">
        <v>420</v>
      </c>
      <c r="I67" s="155">
        <v>0</v>
      </c>
      <c r="J67" s="155">
        <v>0.1</v>
      </c>
      <c r="K67" s="155">
        <v>0.4</v>
      </c>
      <c r="L67" s="155">
        <v>0</v>
      </c>
      <c r="M67" s="155" t="s">
        <v>420</v>
      </c>
      <c r="N67" s="156"/>
      <c r="Q67" s="155">
        <v>7</v>
      </c>
      <c r="R67" s="155">
        <v>42.5</v>
      </c>
      <c r="S67" s="155">
        <v>0.5</v>
      </c>
      <c r="T67" s="155">
        <v>21</v>
      </c>
      <c r="U67" s="155">
        <v>26.4</v>
      </c>
      <c r="V67" s="155">
        <v>0</v>
      </c>
      <c r="W67" s="155">
        <v>0</v>
      </c>
      <c r="X67" s="155">
        <v>0</v>
      </c>
      <c r="Y67" s="155">
        <v>0</v>
      </c>
      <c r="Z67" s="155">
        <v>1.4</v>
      </c>
      <c r="AA67" s="155">
        <v>0</v>
      </c>
      <c r="AB67" s="155">
        <v>0</v>
      </c>
      <c r="AC67" s="155">
        <v>4.4000000000000004</v>
      </c>
      <c r="AD67" s="156"/>
    </row>
    <row r="68" spans="1:30" x14ac:dyDescent="0.3">
      <c r="A68" s="155">
        <v>8</v>
      </c>
      <c r="B68" s="155">
        <v>136.19999999999999</v>
      </c>
      <c r="C68" s="155">
        <v>66.3</v>
      </c>
      <c r="D68" s="155">
        <v>6.3</v>
      </c>
      <c r="E68" s="155" t="s">
        <v>420</v>
      </c>
      <c r="F68" s="155" t="s">
        <v>420</v>
      </c>
      <c r="G68" s="155">
        <v>13</v>
      </c>
      <c r="H68" s="155">
        <v>5.8</v>
      </c>
      <c r="I68" s="155">
        <v>0</v>
      </c>
      <c r="J68" s="155">
        <v>0</v>
      </c>
      <c r="K68" s="155" t="s">
        <v>420</v>
      </c>
      <c r="L68" s="155">
        <v>0</v>
      </c>
      <c r="M68" s="155">
        <v>0</v>
      </c>
      <c r="N68" s="156"/>
      <c r="Q68" s="155">
        <v>8</v>
      </c>
      <c r="R68" s="155">
        <v>56.8</v>
      </c>
      <c r="S68" s="155">
        <v>5.2</v>
      </c>
      <c r="T68" s="155">
        <v>106.1</v>
      </c>
      <c r="U68" s="155" t="s">
        <v>420</v>
      </c>
      <c r="V68" s="155">
        <v>0</v>
      </c>
      <c r="W68" s="155">
        <v>0</v>
      </c>
      <c r="X68" s="155">
        <v>1.5</v>
      </c>
      <c r="Y68" s="155">
        <v>0</v>
      </c>
      <c r="Z68" s="155">
        <v>0</v>
      </c>
      <c r="AA68" s="155">
        <v>0</v>
      </c>
      <c r="AB68" s="155">
        <v>0</v>
      </c>
      <c r="AC68" s="155">
        <v>0</v>
      </c>
      <c r="AD68" s="156"/>
    </row>
    <row r="69" spans="1:30" x14ac:dyDescent="0.3">
      <c r="A69" s="155">
        <v>9</v>
      </c>
      <c r="B69" s="155">
        <v>16.899999999999999</v>
      </c>
      <c r="C69" s="155">
        <v>73.2</v>
      </c>
      <c r="D69" s="155">
        <v>0.8</v>
      </c>
      <c r="E69" s="155" t="s">
        <v>420</v>
      </c>
      <c r="F69" s="155">
        <v>0.5</v>
      </c>
      <c r="G69" s="155">
        <v>99</v>
      </c>
      <c r="H69" s="155">
        <v>0</v>
      </c>
      <c r="I69" s="155" t="s">
        <v>420</v>
      </c>
      <c r="J69" s="155">
        <v>14</v>
      </c>
      <c r="K69" s="155" t="s">
        <v>420</v>
      </c>
      <c r="L69" s="155">
        <v>20</v>
      </c>
      <c r="M69" s="155" t="s">
        <v>420</v>
      </c>
      <c r="N69" s="156"/>
      <c r="Q69" s="155">
        <v>9</v>
      </c>
      <c r="R69" s="155">
        <v>12.3</v>
      </c>
      <c r="S69" s="155">
        <v>32.5</v>
      </c>
      <c r="T69" s="155">
        <v>52.2</v>
      </c>
      <c r="U69" s="155">
        <v>0</v>
      </c>
      <c r="V69" s="155">
        <v>0</v>
      </c>
      <c r="W69" s="155">
        <v>5.4</v>
      </c>
      <c r="X69" s="155">
        <v>1</v>
      </c>
      <c r="Y69" s="155">
        <v>0</v>
      </c>
      <c r="Z69" s="155">
        <v>3</v>
      </c>
      <c r="AA69" s="155">
        <v>2</v>
      </c>
      <c r="AB69" s="155" t="s">
        <v>420</v>
      </c>
      <c r="AC69" s="155">
        <v>0</v>
      </c>
      <c r="AD69" s="156"/>
    </row>
    <row r="70" spans="1:30" x14ac:dyDescent="0.3">
      <c r="A70" s="155">
        <v>10</v>
      </c>
      <c r="B70" s="155">
        <v>4.7</v>
      </c>
      <c r="C70" s="155">
        <v>21.9</v>
      </c>
      <c r="D70" s="155" t="s">
        <v>420</v>
      </c>
      <c r="E70" s="155" t="s">
        <v>420</v>
      </c>
      <c r="F70" s="155">
        <v>0</v>
      </c>
      <c r="G70" s="155" t="s">
        <v>420</v>
      </c>
      <c r="H70" s="155">
        <v>1</v>
      </c>
      <c r="I70" s="155" t="s">
        <v>420</v>
      </c>
      <c r="J70" s="155">
        <v>14.9</v>
      </c>
      <c r="K70" s="155" t="s">
        <v>420</v>
      </c>
      <c r="L70" s="155">
        <v>18.8</v>
      </c>
      <c r="M70" s="155" t="s">
        <v>420</v>
      </c>
      <c r="N70" s="156"/>
      <c r="Q70" s="155">
        <v>10</v>
      </c>
      <c r="R70" s="155">
        <v>0.2</v>
      </c>
      <c r="S70" s="155">
        <v>6.8</v>
      </c>
      <c r="T70" s="155">
        <v>23.7</v>
      </c>
      <c r="U70" s="155">
        <v>0</v>
      </c>
      <c r="V70" s="155">
        <v>1.4</v>
      </c>
      <c r="W70" s="155">
        <v>0</v>
      </c>
      <c r="X70" s="155">
        <v>0</v>
      </c>
      <c r="Y70" s="155">
        <v>0</v>
      </c>
      <c r="Z70" s="155" t="s">
        <v>420</v>
      </c>
      <c r="AA70" s="155">
        <v>0</v>
      </c>
      <c r="AB70" s="155">
        <v>0.5</v>
      </c>
      <c r="AC70" s="155">
        <v>0</v>
      </c>
      <c r="AD70" s="156"/>
    </row>
    <row r="71" spans="1:30" x14ac:dyDescent="0.3">
      <c r="A71" s="155">
        <v>11</v>
      </c>
      <c r="B71" s="155">
        <v>15</v>
      </c>
      <c r="C71" s="155">
        <v>0</v>
      </c>
      <c r="D71" s="155" t="s">
        <v>420</v>
      </c>
      <c r="E71" s="155">
        <v>0</v>
      </c>
      <c r="F71" s="155" t="s">
        <v>420</v>
      </c>
      <c r="G71" s="155">
        <v>0</v>
      </c>
      <c r="H71" s="155">
        <v>0.2</v>
      </c>
      <c r="I71" s="155" t="s">
        <v>420</v>
      </c>
      <c r="J71" s="155">
        <v>0</v>
      </c>
      <c r="K71" s="155">
        <v>0</v>
      </c>
      <c r="L71" s="155">
        <v>13</v>
      </c>
      <c r="M71" s="155" t="s">
        <v>420</v>
      </c>
      <c r="N71" s="156"/>
      <c r="Q71" s="155">
        <v>11</v>
      </c>
      <c r="R71" s="155">
        <v>4.5999999999999996</v>
      </c>
      <c r="S71" s="155">
        <v>1.4</v>
      </c>
      <c r="T71" s="155">
        <v>3</v>
      </c>
      <c r="U71" s="155">
        <v>0</v>
      </c>
      <c r="V71" s="155">
        <v>0</v>
      </c>
      <c r="W71" s="155">
        <v>0</v>
      </c>
      <c r="X71" s="155">
        <v>0</v>
      </c>
      <c r="Y71" s="155">
        <v>0</v>
      </c>
      <c r="Z71" s="155">
        <v>0</v>
      </c>
      <c r="AA71" s="155">
        <v>0</v>
      </c>
      <c r="AB71" s="155">
        <v>26.9</v>
      </c>
      <c r="AC71" s="155" t="s">
        <v>420</v>
      </c>
      <c r="AD71" s="156"/>
    </row>
    <row r="72" spans="1:30" x14ac:dyDescent="0.3">
      <c r="A72" s="155">
        <v>12</v>
      </c>
      <c r="B72" s="155">
        <v>7.6</v>
      </c>
      <c r="C72" s="155">
        <v>24.2</v>
      </c>
      <c r="D72" s="155" t="s">
        <v>420</v>
      </c>
      <c r="E72" s="155">
        <v>0.2</v>
      </c>
      <c r="F72" s="155" t="s">
        <v>420</v>
      </c>
      <c r="G72" s="155" t="s">
        <v>420</v>
      </c>
      <c r="H72" s="155" t="s">
        <v>420</v>
      </c>
      <c r="I72" s="155">
        <v>0.1</v>
      </c>
      <c r="J72" s="155">
        <v>113</v>
      </c>
      <c r="K72" s="155" t="s">
        <v>420</v>
      </c>
      <c r="L72" s="155">
        <v>37.5</v>
      </c>
      <c r="M72" s="155">
        <v>89</v>
      </c>
      <c r="N72" s="156"/>
      <c r="Q72" s="155">
        <v>12</v>
      </c>
      <c r="R72" s="155">
        <v>31.6</v>
      </c>
      <c r="S72" s="155">
        <v>21.6</v>
      </c>
      <c r="T72" s="155">
        <v>0</v>
      </c>
      <c r="U72" s="155">
        <v>0.3</v>
      </c>
      <c r="V72" s="155">
        <v>0</v>
      </c>
      <c r="W72" s="155">
        <v>0</v>
      </c>
      <c r="X72" s="155">
        <v>0</v>
      </c>
      <c r="Y72" s="155">
        <v>0</v>
      </c>
      <c r="Z72" s="155">
        <v>85.1</v>
      </c>
      <c r="AA72" s="155">
        <v>0</v>
      </c>
      <c r="AB72" s="155">
        <v>46.4</v>
      </c>
      <c r="AC72" s="155">
        <v>38.799999999999997</v>
      </c>
      <c r="AD72" s="156"/>
    </row>
    <row r="73" spans="1:30" x14ac:dyDescent="0.3">
      <c r="A73" s="155">
        <v>13</v>
      </c>
      <c r="B73" s="155">
        <v>15.1</v>
      </c>
      <c r="C73" s="155">
        <v>10</v>
      </c>
      <c r="D73" s="155">
        <v>12</v>
      </c>
      <c r="E73" s="155">
        <v>0</v>
      </c>
      <c r="F73" s="155" t="s">
        <v>420</v>
      </c>
      <c r="G73" s="155" t="s">
        <v>420</v>
      </c>
      <c r="H73" s="155">
        <v>0</v>
      </c>
      <c r="I73" s="155">
        <v>0.8</v>
      </c>
      <c r="J73" s="155">
        <v>0</v>
      </c>
      <c r="K73" s="155" t="s">
        <v>420</v>
      </c>
      <c r="L73" s="155">
        <v>13.3</v>
      </c>
      <c r="M73" s="155">
        <v>9</v>
      </c>
      <c r="N73" s="156"/>
      <c r="Q73" s="155">
        <v>13</v>
      </c>
      <c r="R73" s="155">
        <v>31.1</v>
      </c>
      <c r="S73" s="155">
        <v>17.899999999999999</v>
      </c>
      <c r="T73" s="155">
        <v>11.3</v>
      </c>
      <c r="U73" s="155">
        <v>0.7</v>
      </c>
      <c r="V73" s="155">
        <v>0</v>
      </c>
      <c r="W73" s="155">
        <v>0</v>
      </c>
      <c r="X73" s="155">
        <v>0</v>
      </c>
      <c r="Y73" s="155">
        <v>4.5999999999999996</v>
      </c>
      <c r="Z73" s="155">
        <v>19.8</v>
      </c>
      <c r="AA73" s="155">
        <v>0</v>
      </c>
      <c r="AB73" s="155">
        <v>5</v>
      </c>
      <c r="AC73" s="155">
        <v>4.5999999999999996</v>
      </c>
      <c r="AD73" s="156"/>
    </row>
    <row r="74" spans="1:30" x14ac:dyDescent="0.3">
      <c r="A74" s="155">
        <v>14</v>
      </c>
      <c r="B74" s="155">
        <v>12.8</v>
      </c>
      <c r="C74" s="155">
        <v>10</v>
      </c>
      <c r="D74" s="155" t="s">
        <v>420</v>
      </c>
      <c r="E74" s="155" t="s">
        <v>420</v>
      </c>
      <c r="F74" s="155" t="s">
        <v>420</v>
      </c>
      <c r="G74" s="155" t="s">
        <v>420</v>
      </c>
      <c r="H74" s="155" t="s">
        <v>420</v>
      </c>
      <c r="I74" s="155">
        <v>5</v>
      </c>
      <c r="J74" s="155">
        <v>2.4</v>
      </c>
      <c r="K74" s="155">
        <v>0</v>
      </c>
      <c r="L74" s="155" t="s">
        <v>420</v>
      </c>
      <c r="M74" s="155">
        <v>9.6</v>
      </c>
      <c r="N74" s="156"/>
      <c r="Q74" s="155">
        <v>14</v>
      </c>
      <c r="R74" s="155">
        <v>4</v>
      </c>
      <c r="S74" s="155">
        <v>5.9</v>
      </c>
      <c r="T74" s="155">
        <v>3.5</v>
      </c>
      <c r="U74" s="155">
        <v>0</v>
      </c>
      <c r="V74" s="155">
        <v>0</v>
      </c>
      <c r="W74" s="155">
        <v>6.2</v>
      </c>
      <c r="X74" s="155">
        <v>0</v>
      </c>
      <c r="Y74" s="155">
        <v>1.8</v>
      </c>
      <c r="Z74" s="155">
        <v>0.6</v>
      </c>
      <c r="AA74" s="155">
        <v>0</v>
      </c>
      <c r="AB74" s="155">
        <v>0</v>
      </c>
      <c r="AC74" s="155">
        <v>44.1</v>
      </c>
      <c r="AD74" s="156"/>
    </row>
    <row r="75" spans="1:30" x14ac:dyDescent="0.3">
      <c r="A75" s="155">
        <v>15</v>
      </c>
      <c r="B75" s="155">
        <v>4.5</v>
      </c>
      <c r="C75" s="155">
        <v>0.6</v>
      </c>
      <c r="D75" s="155">
        <v>1</v>
      </c>
      <c r="E75" s="155">
        <v>11</v>
      </c>
      <c r="F75" s="155">
        <v>0</v>
      </c>
      <c r="G75" s="155">
        <v>0</v>
      </c>
      <c r="H75" s="155">
        <v>0</v>
      </c>
      <c r="I75" s="155">
        <v>0</v>
      </c>
      <c r="J75" s="155">
        <v>2.4</v>
      </c>
      <c r="K75" s="155" t="s">
        <v>420</v>
      </c>
      <c r="L75" s="155">
        <v>0.6</v>
      </c>
      <c r="M75" s="155">
        <v>31</v>
      </c>
      <c r="N75" s="156"/>
      <c r="Q75" s="155">
        <v>15</v>
      </c>
      <c r="R75" s="155">
        <v>21</v>
      </c>
      <c r="S75" s="155">
        <v>1</v>
      </c>
      <c r="T75" s="155">
        <v>1.6</v>
      </c>
      <c r="U75" s="155">
        <v>11.3</v>
      </c>
      <c r="V75" s="155">
        <v>0</v>
      </c>
      <c r="W75" s="155">
        <v>44.8</v>
      </c>
      <c r="X75" s="155" t="s">
        <v>420</v>
      </c>
      <c r="Y75" s="155">
        <v>0.8</v>
      </c>
      <c r="Z75" s="155">
        <v>3.6</v>
      </c>
      <c r="AA75" s="155">
        <v>0</v>
      </c>
      <c r="AB75" s="155" t="s">
        <v>420</v>
      </c>
      <c r="AC75" s="155">
        <v>16</v>
      </c>
      <c r="AD75" s="156"/>
    </row>
    <row r="76" spans="1:30" x14ac:dyDescent="0.3">
      <c r="A76" s="155">
        <v>16</v>
      </c>
      <c r="B76" s="155">
        <v>141.1</v>
      </c>
      <c r="C76" s="155" t="s">
        <v>420</v>
      </c>
      <c r="D76" s="155">
        <v>48.5</v>
      </c>
      <c r="E76" s="155">
        <v>11</v>
      </c>
      <c r="F76" s="155">
        <v>0</v>
      </c>
      <c r="G76" s="155">
        <v>7.6</v>
      </c>
      <c r="H76" s="155">
        <v>0</v>
      </c>
      <c r="I76" s="155">
        <v>0</v>
      </c>
      <c r="J76" s="155">
        <v>0</v>
      </c>
      <c r="K76" s="155" t="s">
        <v>420</v>
      </c>
      <c r="L76" s="155">
        <v>4</v>
      </c>
      <c r="M76" s="155">
        <v>20</v>
      </c>
      <c r="N76" s="156"/>
      <c r="Q76" s="155">
        <v>16</v>
      </c>
      <c r="R76" s="155">
        <v>129.80000000000001</v>
      </c>
      <c r="S76" s="155">
        <v>3</v>
      </c>
      <c r="T76" s="155">
        <v>5.9</v>
      </c>
      <c r="U76" s="155">
        <v>0</v>
      </c>
      <c r="V76" s="155">
        <v>0</v>
      </c>
      <c r="W76" s="155">
        <v>0.4</v>
      </c>
      <c r="X76" s="155">
        <v>0</v>
      </c>
      <c r="Y76" s="155">
        <v>2.6</v>
      </c>
      <c r="Z76" s="155">
        <v>0</v>
      </c>
      <c r="AA76" s="155">
        <v>0</v>
      </c>
      <c r="AB76" s="155">
        <v>1.4</v>
      </c>
      <c r="AC76" s="155">
        <v>39.5</v>
      </c>
      <c r="AD76" s="156"/>
    </row>
    <row r="77" spans="1:30" x14ac:dyDescent="0.3">
      <c r="A77" s="155">
        <v>17</v>
      </c>
      <c r="B77" s="155">
        <v>40.9</v>
      </c>
      <c r="C77" s="155">
        <v>6.8</v>
      </c>
      <c r="D77" s="155">
        <v>27.2</v>
      </c>
      <c r="E77" s="155">
        <v>27.4</v>
      </c>
      <c r="F77" s="155">
        <v>0</v>
      </c>
      <c r="G77" s="155">
        <v>1.5</v>
      </c>
      <c r="H77" s="155" t="s">
        <v>420</v>
      </c>
      <c r="I77" s="155" t="s">
        <v>420</v>
      </c>
      <c r="J77" s="155" t="s">
        <v>420</v>
      </c>
      <c r="K77" s="155">
        <v>0</v>
      </c>
      <c r="L77" s="155" t="s">
        <v>420</v>
      </c>
      <c r="M77" s="155">
        <v>0</v>
      </c>
      <c r="N77" s="156"/>
      <c r="Q77" s="155">
        <v>17</v>
      </c>
      <c r="R77" s="155">
        <v>30.7</v>
      </c>
      <c r="S77" s="155">
        <v>0</v>
      </c>
      <c r="T77" s="155">
        <v>0</v>
      </c>
      <c r="U77" s="155">
        <v>2.2000000000000002</v>
      </c>
      <c r="V77" s="155">
        <v>0</v>
      </c>
      <c r="W77" s="155">
        <v>1.4</v>
      </c>
      <c r="X77" s="155">
        <v>0</v>
      </c>
      <c r="Y77" s="155" t="s">
        <v>420</v>
      </c>
      <c r="Z77" s="155">
        <v>1.9</v>
      </c>
      <c r="AA77" s="155">
        <v>0</v>
      </c>
      <c r="AB77" s="155">
        <v>10.3</v>
      </c>
      <c r="AC77" s="155" t="s">
        <v>420</v>
      </c>
      <c r="AD77" s="156"/>
    </row>
    <row r="78" spans="1:30" x14ac:dyDescent="0.3">
      <c r="A78" s="155">
        <v>18</v>
      </c>
      <c r="B78" s="155">
        <v>22.5</v>
      </c>
      <c r="C78" s="155">
        <v>1.2</v>
      </c>
      <c r="D78" s="155">
        <v>0</v>
      </c>
      <c r="E78" s="155">
        <v>14.4</v>
      </c>
      <c r="F78" s="155" t="s">
        <v>420</v>
      </c>
      <c r="G78" s="155">
        <v>0</v>
      </c>
      <c r="H78" s="155">
        <v>0</v>
      </c>
      <c r="I78" s="155" t="s">
        <v>420</v>
      </c>
      <c r="J78" s="155">
        <v>3</v>
      </c>
      <c r="K78" s="155">
        <v>0</v>
      </c>
      <c r="L78" s="155">
        <v>0</v>
      </c>
      <c r="M78" s="155">
        <v>0</v>
      </c>
      <c r="N78" s="156"/>
      <c r="Q78" s="155">
        <v>18</v>
      </c>
      <c r="R78" s="155">
        <v>15.2</v>
      </c>
      <c r="S78" s="155" t="s">
        <v>420</v>
      </c>
      <c r="T78" s="155" t="s">
        <v>420</v>
      </c>
      <c r="U78" s="155">
        <v>21.3</v>
      </c>
      <c r="V78" s="155">
        <v>0</v>
      </c>
      <c r="W78" s="155">
        <v>0</v>
      </c>
      <c r="X78" s="155" t="s">
        <v>420</v>
      </c>
      <c r="Y78" s="155">
        <v>0</v>
      </c>
      <c r="Z78" s="155">
        <v>3.8</v>
      </c>
      <c r="AA78" s="155">
        <v>0</v>
      </c>
      <c r="AB78" s="155">
        <v>0</v>
      </c>
      <c r="AC78" s="155">
        <v>3</v>
      </c>
      <c r="AD78" s="156"/>
    </row>
    <row r="79" spans="1:30" x14ac:dyDescent="0.3">
      <c r="A79" s="155">
        <v>19</v>
      </c>
      <c r="B79" s="155">
        <v>24.9</v>
      </c>
      <c r="C79" s="155">
        <v>3.3</v>
      </c>
      <c r="D79" s="155">
        <v>0.3</v>
      </c>
      <c r="E79" s="155">
        <v>2.9</v>
      </c>
      <c r="F79" s="155">
        <v>0</v>
      </c>
      <c r="G79" s="155" t="s">
        <v>420</v>
      </c>
      <c r="H79" s="155">
        <v>0.5</v>
      </c>
      <c r="I79" s="155">
        <v>0</v>
      </c>
      <c r="J79" s="155">
        <v>0</v>
      </c>
      <c r="K79" s="155">
        <v>0</v>
      </c>
      <c r="L79" s="155">
        <v>0</v>
      </c>
      <c r="M79" s="155">
        <v>12.2</v>
      </c>
      <c r="N79" s="156"/>
      <c r="Q79" s="155">
        <v>19</v>
      </c>
      <c r="R79" s="155">
        <v>26.3</v>
      </c>
      <c r="S79" s="155">
        <v>47.9</v>
      </c>
      <c r="T79" s="155">
        <v>37.5</v>
      </c>
      <c r="U79" s="155" t="s">
        <v>420</v>
      </c>
      <c r="V79" s="155">
        <v>0</v>
      </c>
      <c r="W79" s="155">
        <v>0</v>
      </c>
      <c r="X79" s="155">
        <v>0</v>
      </c>
      <c r="Y79" s="155" t="s">
        <v>420</v>
      </c>
      <c r="Z79" s="155">
        <v>0</v>
      </c>
      <c r="AA79" s="155">
        <v>0</v>
      </c>
      <c r="AB79" s="155">
        <v>9.3000000000000007</v>
      </c>
      <c r="AC79" s="155">
        <v>47.8</v>
      </c>
      <c r="AD79" s="156"/>
    </row>
    <row r="80" spans="1:30" x14ac:dyDescent="0.3">
      <c r="A80" s="155">
        <v>20</v>
      </c>
      <c r="B80" s="155">
        <v>0.2</v>
      </c>
      <c r="C80" s="155">
        <v>9.1</v>
      </c>
      <c r="D80" s="155">
        <v>0.8</v>
      </c>
      <c r="E80" s="155" t="s">
        <v>420</v>
      </c>
      <c r="F80" s="155" t="s">
        <v>420</v>
      </c>
      <c r="G80" s="155">
        <v>0</v>
      </c>
      <c r="H80" s="155">
        <v>0</v>
      </c>
      <c r="I80" s="155" t="s">
        <v>420</v>
      </c>
      <c r="J80" s="155">
        <v>0</v>
      </c>
      <c r="K80" s="155">
        <v>4.5</v>
      </c>
      <c r="L80" s="155">
        <v>51</v>
      </c>
      <c r="M80" s="155" t="s">
        <v>420</v>
      </c>
      <c r="N80" s="156"/>
      <c r="Q80" s="155">
        <v>20</v>
      </c>
      <c r="R80" s="155" t="s">
        <v>420</v>
      </c>
      <c r="S80" s="155">
        <v>12.8</v>
      </c>
      <c r="T80" s="155">
        <v>23.1</v>
      </c>
      <c r="U80" s="155">
        <v>0</v>
      </c>
      <c r="V80" s="155">
        <v>0</v>
      </c>
      <c r="W80" s="155">
        <v>0</v>
      </c>
      <c r="X80" s="155">
        <v>0</v>
      </c>
      <c r="Y80" s="155">
        <v>0</v>
      </c>
      <c r="Z80" s="155">
        <v>0</v>
      </c>
      <c r="AA80" s="155">
        <v>0.3</v>
      </c>
      <c r="AB80" s="155">
        <v>22.6</v>
      </c>
      <c r="AC80" s="155">
        <v>20.3</v>
      </c>
      <c r="AD80" s="156"/>
    </row>
    <row r="81" spans="1:30" x14ac:dyDescent="0.3">
      <c r="A81" s="155">
        <v>21</v>
      </c>
      <c r="B81" s="155">
        <v>55.2</v>
      </c>
      <c r="C81" s="155">
        <v>1.2</v>
      </c>
      <c r="D81" s="155">
        <v>24</v>
      </c>
      <c r="E81" s="155" t="s">
        <v>420</v>
      </c>
      <c r="F81" s="155" t="s">
        <v>420</v>
      </c>
      <c r="G81" s="155">
        <v>0</v>
      </c>
      <c r="H81" s="155">
        <v>0</v>
      </c>
      <c r="I81" s="155">
        <v>0</v>
      </c>
      <c r="J81" s="155" t="s">
        <v>420</v>
      </c>
      <c r="K81" s="155" t="s">
        <v>420</v>
      </c>
      <c r="L81" s="155">
        <v>16</v>
      </c>
      <c r="M81" s="155">
        <v>39</v>
      </c>
      <c r="N81" s="156"/>
      <c r="Q81" s="155">
        <v>21</v>
      </c>
      <c r="R81" s="155">
        <v>47</v>
      </c>
      <c r="S81" s="155">
        <v>0.7</v>
      </c>
      <c r="T81" s="155">
        <v>0</v>
      </c>
      <c r="U81" s="155">
        <v>0</v>
      </c>
      <c r="V81" s="155">
        <v>0</v>
      </c>
      <c r="W81" s="155">
        <v>0</v>
      </c>
      <c r="X81" s="155">
        <v>0</v>
      </c>
      <c r="Y81" s="155">
        <v>0</v>
      </c>
      <c r="Z81" s="155">
        <v>0</v>
      </c>
      <c r="AA81" s="155">
        <v>0</v>
      </c>
      <c r="AB81" s="155">
        <v>16.100000000000001</v>
      </c>
      <c r="AC81" s="155">
        <v>36.299999999999997</v>
      </c>
      <c r="AD81" s="156"/>
    </row>
    <row r="82" spans="1:30" x14ac:dyDescent="0.3">
      <c r="A82" s="155">
        <v>22</v>
      </c>
      <c r="B82" s="155">
        <v>5.3</v>
      </c>
      <c r="C82" s="155">
        <v>5.5</v>
      </c>
      <c r="D82" s="155" t="s">
        <v>420</v>
      </c>
      <c r="E82" s="155" t="s">
        <v>420</v>
      </c>
      <c r="F82" s="155">
        <v>0</v>
      </c>
      <c r="G82" s="155" t="s">
        <v>420</v>
      </c>
      <c r="H82" s="155" t="s">
        <v>420</v>
      </c>
      <c r="I82" s="155" t="s">
        <v>420</v>
      </c>
      <c r="J82" s="155" t="s">
        <v>420</v>
      </c>
      <c r="K82" s="155" t="s">
        <v>420</v>
      </c>
      <c r="L82" s="155">
        <v>0</v>
      </c>
      <c r="M82" s="155">
        <v>0</v>
      </c>
      <c r="N82" s="156"/>
      <c r="Q82" s="155">
        <v>22</v>
      </c>
      <c r="R82" s="155">
        <v>8.3000000000000007</v>
      </c>
      <c r="S82" s="155">
        <v>1.2</v>
      </c>
      <c r="T82" s="155">
        <v>0</v>
      </c>
      <c r="U82" s="155">
        <v>0</v>
      </c>
      <c r="V82" s="155">
        <v>0</v>
      </c>
      <c r="W82" s="155">
        <v>0</v>
      </c>
      <c r="X82" s="155">
        <v>0</v>
      </c>
      <c r="Y82" s="155">
        <v>0</v>
      </c>
      <c r="Z82" s="155">
        <v>0</v>
      </c>
      <c r="AA82" s="155">
        <v>1.2</v>
      </c>
      <c r="AB82" s="155">
        <v>0.2</v>
      </c>
      <c r="AC82" s="155">
        <v>13</v>
      </c>
      <c r="AD82" s="156"/>
    </row>
    <row r="83" spans="1:30" x14ac:dyDescent="0.3">
      <c r="A83" s="155">
        <v>23</v>
      </c>
      <c r="B83" s="155">
        <v>25.7</v>
      </c>
      <c r="C83" s="155">
        <v>77.7</v>
      </c>
      <c r="D83" s="155">
        <v>0.5</v>
      </c>
      <c r="E83" s="155">
        <v>0</v>
      </c>
      <c r="F83" s="155">
        <v>0</v>
      </c>
      <c r="G83" s="155">
        <v>1.9</v>
      </c>
      <c r="H83" s="155" t="s">
        <v>420</v>
      </c>
      <c r="I83" s="155" t="s">
        <v>420</v>
      </c>
      <c r="J83" s="155">
        <v>1.5</v>
      </c>
      <c r="K83" s="155" t="s">
        <v>420</v>
      </c>
      <c r="L83" s="155">
        <v>0</v>
      </c>
      <c r="M83" s="155">
        <v>0</v>
      </c>
      <c r="N83" s="156"/>
      <c r="Q83" s="155">
        <v>23</v>
      </c>
      <c r="R83" s="155">
        <v>34.5</v>
      </c>
      <c r="S83" s="155">
        <v>86.2</v>
      </c>
      <c r="T83" s="155">
        <v>2</v>
      </c>
      <c r="U83" s="155">
        <v>0</v>
      </c>
      <c r="V83" s="155">
        <v>0</v>
      </c>
      <c r="W83" s="155">
        <v>3.6</v>
      </c>
      <c r="X83" s="155">
        <v>0</v>
      </c>
      <c r="Y83" s="155">
        <v>0</v>
      </c>
      <c r="Z83" s="155">
        <v>0.9</v>
      </c>
      <c r="AA83" s="155">
        <v>0</v>
      </c>
      <c r="AB83" s="155">
        <v>33.200000000000003</v>
      </c>
      <c r="AC83" s="155">
        <v>0</v>
      </c>
      <c r="AD83" s="156"/>
    </row>
    <row r="84" spans="1:30" x14ac:dyDescent="0.3">
      <c r="A84" s="155">
        <v>24</v>
      </c>
      <c r="B84" s="155">
        <v>11</v>
      </c>
      <c r="C84" s="155">
        <v>1.5</v>
      </c>
      <c r="D84" s="155" t="s">
        <v>420</v>
      </c>
      <c r="E84" s="155">
        <v>0</v>
      </c>
      <c r="F84" s="155" t="s">
        <v>420</v>
      </c>
      <c r="G84" s="155">
        <v>0.5</v>
      </c>
      <c r="H84" s="155" t="s">
        <v>420</v>
      </c>
      <c r="I84" s="155">
        <v>0</v>
      </c>
      <c r="J84" s="155">
        <v>0</v>
      </c>
      <c r="K84" s="155">
        <v>0</v>
      </c>
      <c r="L84" s="155">
        <v>14.7</v>
      </c>
      <c r="M84" s="155" t="s">
        <v>420</v>
      </c>
      <c r="N84" s="156"/>
      <c r="Q84" s="155">
        <v>24</v>
      </c>
      <c r="R84" s="155">
        <v>11</v>
      </c>
      <c r="S84" s="155">
        <v>9.3000000000000007</v>
      </c>
      <c r="T84" s="155">
        <v>7</v>
      </c>
      <c r="U84" s="155">
        <v>0</v>
      </c>
      <c r="V84" s="155">
        <v>0</v>
      </c>
      <c r="W84" s="155">
        <v>22.7</v>
      </c>
      <c r="X84" s="155">
        <v>0</v>
      </c>
      <c r="Y84" s="155">
        <v>0</v>
      </c>
      <c r="Z84" s="155">
        <v>0</v>
      </c>
      <c r="AA84" s="155">
        <v>0</v>
      </c>
      <c r="AB84" s="155">
        <v>40.1</v>
      </c>
      <c r="AC84" s="155">
        <v>0.2</v>
      </c>
      <c r="AD84" s="156"/>
    </row>
    <row r="85" spans="1:30" x14ac:dyDescent="0.3">
      <c r="A85" s="155">
        <v>25</v>
      </c>
      <c r="B85" s="155">
        <v>0.6</v>
      </c>
      <c r="C85" s="155">
        <v>1.7</v>
      </c>
      <c r="D85" s="155">
        <v>0.2</v>
      </c>
      <c r="E85" s="155">
        <v>0</v>
      </c>
      <c r="F85" s="155">
        <v>0</v>
      </c>
      <c r="G85" s="155">
        <v>3.8</v>
      </c>
      <c r="H85" s="155" t="s">
        <v>420</v>
      </c>
      <c r="I85" s="155">
        <v>0</v>
      </c>
      <c r="J85" s="155" t="s">
        <v>420</v>
      </c>
      <c r="K85" s="155">
        <v>0</v>
      </c>
      <c r="L85" s="155">
        <v>0</v>
      </c>
      <c r="M85" s="155">
        <v>0</v>
      </c>
      <c r="N85" s="156"/>
      <c r="Q85" s="155">
        <v>25</v>
      </c>
      <c r="R85" s="155">
        <v>1.4</v>
      </c>
      <c r="S85" s="155">
        <v>3.9</v>
      </c>
      <c r="T85" s="155">
        <v>0</v>
      </c>
      <c r="U85" s="155">
        <v>0</v>
      </c>
      <c r="V85" s="155">
        <v>0</v>
      </c>
      <c r="W85" s="155">
        <v>14.2</v>
      </c>
      <c r="X85" s="155">
        <v>0</v>
      </c>
      <c r="Y85" s="155">
        <v>0</v>
      </c>
      <c r="Z85" s="155">
        <v>0</v>
      </c>
      <c r="AA85" s="155">
        <v>0</v>
      </c>
      <c r="AB85" s="155">
        <v>0</v>
      </c>
      <c r="AC85" s="155">
        <v>0</v>
      </c>
      <c r="AD85" s="156"/>
    </row>
    <row r="86" spans="1:30" x14ac:dyDescent="0.3">
      <c r="A86" s="155">
        <v>26</v>
      </c>
      <c r="B86" s="155">
        <v>11.5</v>
      </c>
      <c r="C86" s="155">
        <v>5.5</v>
      </c>
      <c r="D86" s="155">
        <v>14.5</v>
      </c>
      <c r="E86" s="155">
        <v>0</v>
      </c>
      <c r="F86" s="155">
        <v>0</v>
      </c>
      <c r="G86" s="155">
        <v>82.5</v>
      </c>
      <c r="H86" s="155">
        <v>0</v>
      </c>
      <c r="I86" s="155">
        <v>0</v>
      </c>
      <c r="J86" s="155">
        <v>0</v>
      </c>
      <c r="K86" s="155">
        <v>0</v>
      </c>
      <c r="L86" s="155">
        <v>64</v>
      </c>
      <c r="M86" s="155">
        <v>18</v>
      </c>
      <c r="N86" s="156"/>
      <c r="Q86" s="155">
        <v>26</v>
      </c>
      <c r="R86" s="155">
        <v>22.5</v>
      </c>
      <c r="S86" s="155">
        <v>0</v>
      </c>
      <c r="T86" s="155" t="s">
        <v>420</v>
      </c>
      <c r="U86" s="155">
        <v>0</v>
      </c>
      <c r="V86" s="155">
        <v>0</v>
      </c>
      <c r="W86" s="155">
        <v>10.7</v>
      </c>
      <c r="X86" s="155">
        <v>0</v>
      </c>
      <c r="Y86" s="155">
        <v>0</v>
      </c>
      <c r="Z86" s="155">
        <v>0</v>
      </c>
      <c r="AA86" s="155">
        <v>0</v>
      </c>
      <c r="AB86" s="155">
        <v>55.3</v>
      </c>
      <c r="AC86" s="155">
        <v>0.2</v>
      </c>
      <c r="AD86" s="156"/>
    </row>
    <row r="87" spans="1:30" x14ac:dyDescent="0.3">
      <c r="A87" s="155">
        <v>27</v>
      </c>
      <c r="B87" s="155">
        <v>46</v>
      </c>
      <c r="C87" s="155">
        <v>24.3</v>
      </c>
      <c r="D87" s="155">
        <v>7.4</v>
      </c>
      <c r="E87" s="155" t="s">
        <v>420</v>
      </c>
      <c r="F87" s="155">
        <v>0</v>
      </c>
      <c r="G87" s="155" t="s">
        <v>420</v>
      </c>
      <c r="H87" s="155" t="s">
        <v>420</v>
      </c>
      <c r="I87" s="155" t="s">
        <v>420</v>
      </c>
      <c r="J87" s="155">
        <v>0</v>
      </c>
      <c r="K87" s="155">
        <v>8.8000000000000007</v>
      </c>
      <c r="L87" s="155" t="s">
        <v>420</v>
      </c>
      <c r="M87" s="155" t="s">
        <v>420</v>
      </c>
      <c r="N87" s="156"/>
      <c r="Q87" s="155">
        <v>27</v>
      </c>
      <c r="R87" s="155">
        <v>38.200000000000003</v>
      </c>
      <c r="S87" s="155">
        <v>27.3</v>
      </c>
      <c r="T87" s="155">
        <v>1.2</v>
      </c>
      <c r="U87" s="155">
        <v>0.9</v>
      </c>
      <c r="V87" s="155">
        <v>0</v>
      </c>
      <c r="W87" s="155">
        <v>0</v>
      </c>
      <c r="X87" s="155">
        <v>0</v>
      </c>
      <c r="Y87" s="155">
        <v>0</v>
      </c>
      <c r="Z87" s="155">
        <v>0</v>
      </c>
      <c r="AA87" s="155">
        <v>0.1</v>
      </c>
      <c r="AB87" s="155">
        <v>0</v>
      </c>
      <c r="AC87" s="155">
        <v>0.6</v>
      </c>
      <c r="AD87" s="156"/>
    </row>
    <row r="88" spans="1:30" x14ac:dyDescent="0.3">
      <c r="A88" s="155">
        <v>28</v>
      </c>
      <c r="B88" s="155">
        <v>0.2</v>
      </c>
      <c r="C88" s="155">
        <v>52.5</v>
      </c>
      <c r="D88" s="155">
        <v>1.5</v>
      </c>
      <c r="E88" s="155" t="s">
        <v>420</v>
      </c>
      <c r="F88" s="155" t="s">
        <v>420</v>
      </c>
      <c r="G88" s="155">
        <v>1.5</v>
      </c>
      <c r="H88" s="155">
        <v>0</v>
      </c>
      <c r="I88" s="155" t="s">
        <v>420</v>
      </c>
      <c r="J88" s="155">
        <v>0</v>
      </c>
      <c r="K88" s="155">
        <v>5</v>
      </c>
      <c r="L88" s="155">
        <v>29.8</v>
      </c>
      <c r="M88" s="155">
        <v>25</v>
      </c>
      <c r="N88" s="156"/>
      <c r="Q88" s="155">
        <v>28</v>
      </c>
      <c r="R88" s="155" t="s">
        <v>420</v>
      </c>
      <c r="S88" s="155">
        <v>29.5</v>
      </c>
      <c r="T88" s="155">
        <v>0</v>
      </c>
      <c r="U88" s="155">
        <v>0</v>
      </c>
      <c r="V88" s="155" t="s">
        <v>420</v>
      </c>
      <c r="W88" s="155">
        <v>18.2</v>
      </c>
      <c r="X88" s="155">
        <v>0</v>
      </c>
      <c r="Y88" s="155">
        <v>0</v>
      </c>
      <c r="Z88" s="155">
        <v>0</v>
      </c>
      <c r="AA88" s="155">
        <v>16.2</v>
      </c>
      <c r="AB88" s="155">
        <v>28.5</v>
      </c>
      <c r="AC88" s="155">
        <v>26.1</v>
      </c>
      <c r="AD88" s="156"/>
    </row>
    <row r="89" spans="1:30" x14ac:dyDescent="0.3">
      <c r="A89" s="155">
        <v>29</v>
      </c>
      <c r="B89" s="155" t="s">
        <v>420</v>
      </c>
      <c r="C89" s="155">
        <v>2.2000000000000002</v>
      </c>
      <c r="D89" s="155">
        <v>0</v>
      </c>
      <c r="E89" s="155" t="s">
        <v>420</v>
      </c>
      <c r="F89" s="155" t="s">
        <v>420</v>
      </c>
      <c r="G89" s="155">
        <v>3.1</v>
      </c>
      <c r="H89" s="155">
        <v>1</v>
      </c>
      <c r="I89" s="155" t="s">
        <v>420</v>
      </c>
      <c r="J89" s="155">
        <v>0</v>
      </c>
      <c r="K89" s="155" t="s">
        <v>420</v>
      </c>
      <c r="L89" s="155">
        <v>74</v>
      </c>
      <c r="M89" s="155">
        <v>43.5</v>
      </c>
      <c r="N89" s="156"/>
      <c r="Q89" s="155">
        <v>29</v>
      </c>
      <c r="R89" s="155">
        <v>0</v>
      </c>
      <c r="S89" s="155">
        <v>0</v>
      </c>
      <c r="T89" s="155">
        <v>16.399999999999999</v>
      </c>
      <c r="U89" s="155">
        <v>0</v>
      </c>
      <c r="V89" s="155">
        <v>0.3</v>
      </c>
      <c r="W89" s="155">
        <v>0</v>
      </c>
      <c r="X89" s="155">
        <v>0.2</v>
      </c>
      <c r="Y89" s="155">
        <v>0</v>
      </c>
      <c r="Z89" s="155">
        <v>0</v>
      </c>
      <c r="AA89" s="155">
        <v>17.399999999999999</v>
      </c>
      <c r="AB89" s="155">
        <v>14</v>
      </c>
      <c r="AC89" s="155">
        <v>18.7</v>
      </c>
      <c r="AD89" s="156"/>
    </row>
    <row r="90" spans="1:30" x14ac:dyDescent="0.3">
      <c r="A90" s="155">
        <v>30</v>
      </c>
      <c r="B90" s="155">
        <v>13.6</v>
      </c>
      <c r="C90" s="157"/>
      <c r="D90" s="155">
        <v>0</v>
      </c>
      <c r="E90" s="155">
        <v>0</v>
      </c>
      <c r="F90" s="155">
        <v>0</v>
      </c>
      <c r="G90" s="155">
        <v>0</v>
      </c>
      <c r="H90" s="155">
        <v>0.1</v>
      </c>
      <c r="I90" s="155" t="s">
        <v>420</v>
      </c>
      <c r="J90" s="155" t="s">
        <v>420</v>
      </c>
      <c r="K90" s="155">
        <v>50.6</v>
      </c>
      <c r="L90" s="155">
        <v>19</v>
      </c>
      <c r="M90" s="155">
        <v>12.8</v>
      </c>
      <c r="N90" s="156"/>
      <c r="Q90" s="155">
        <v>30</v>
      </c>
      <c r="R90" s="155">
        <v>17.399999999999999</v>
      </c>
      <c r="S90" s="157"/>
      <c r="T90" s="155">
        <v>2.4</v>
      </c>
      <c r="U90" s="155">
        <v>0</v>
      </c>
      <c r="V90" s="155">
        <v>0</v>
      </c>
      <c r="W90" s="155">
        <v>0</v>
      </c>
      <c r="X90" s="155">
        <v>0</v>
      </c>
      <c r="Y90" s="155">
        <v>2.5</v>
      </c>
      <c r="Z90" s="155">
        <v>0</v>
      </c>
      <c r="AA90" s="155">
        <v>72.900000000000006</v>
      </c>
      <c r="AB90" s="155">
        <v>25.6</v>
      </c>
      <c r="AC90" s="155">
        <v>9.6999999999999993</v>
      </c>
      <c r="AD90" s="156"/>
    </row>
    <row r="91" spans="1:30" x14ac:dyDescent="0.3">
      <c r="A91" s="155">
        <v>31</v>
      </c>
      <c r="B91" s="155">
        <v>14.8</v>
      </c>
      <c r="C91" s="157"/>
      <c r="D91" s="155" t="s">
        <v>420</v>
      </c>
      <c r="E91" s="157"/>
      <c r="F91" s="155">
        <v>0</v>
      </c>
      <c r="G91" s="157"/>
      <c r="H91" s="155">
        <v>0</v>
      </c>
      <c r="I91" s="155">
        <v>0</v>
      </c>
      <c r="J91" s="157"/>
      <c r="K91" s="155">
        <v>1.8</v>
      </c>
      <c r="L91" s="157"/>
      <c r="M91" s="155">
        <v>5.4</v>
      </c>
      <c r="N91" s="156"/>
      <c r="Q91" s="155">
        <v>31</v>
      </c>
      <c r="R91" s="155">
        <v>18.2</v>
      </c>
      <c r="S91" s="157"/>
      <c r="T91" s="155">
        <v>14.2</v>
      </c>
      <c r="U91" s="157"/>
      <c r="V91" s="155">
        <v>0</v>
      </c>
      <c r="W91" s="157"/>
      <c r="X91" s="155">
        <v>0</v>
      </c>
      <c r="Y91" s="155">
        <v>0</v>
      </c>
      <c r="Z91" s="157">
        <v>0</v>
      </c>
      <c r="AA91" s="155">
        <v>7.2</v>
      </c>
      <c r="AB91" s="157"/>
      <c r="AC91" s="155">
        <v>8.6999999999999993</v>
      </c>
      <c r="AD91" s="156"/>
    </row>
    <row r="92" spans="1:30" x14ac:dyDescent="0.3">
      <c r="A92" s="156" t="s">
        <v>421</v>
      </c>
      <c r="B92" s="158">
        <f>MAX(B61:B91)</f>
        <v>141.1</v>
      </c>
      <c r="C92" s="158">
        <f t="shared" ref="C92:L92" si="14">MAX(C61:C91)</f>
        <v>77.7</v>
      </c>
      <c r="D92" s="158">
        <f t="shared" si="14"/>
        <v>48.5</v>
      </c>
      <c r="E92" s="158">
        <f t="shared" si="14"/>
        <v>27.4</v>
      </c>
      <c r="F92" s="158">
        <f t="shared" si="14"/>
        <v>0.5</v>
      </c>
      <c r="G92" s="158">
        <f t="shared" si="14"/>
        <v>99</v>
      </c>
      <c r="H92" s="158">
        <f>MAX(H61:H91)</f>
        <v>5.8</v>
      </c>
      <c r="I92" s="159" t="s">
        <v>420</v>
      </c>
      <c r="J92" s="158">
        <f t="shared" si="14"/>
        <v>113</v>
      </c>
      <c r="K92" s="158">
        <f t="shared" si="14"/>
        <v>50.6</v>
      </c>
      <c r="L92" s="158">
        <f t="shared" si="14"/>
        <v>74</v>
      </c>
      <c r="M92" s="159">
        <v>28.6</v>
      </c>
      <c r="N92" s="160">
        <f>MAX(B92:M92)</f>
        <v>141.1</v>
      </c>
      <c r="Q92" s="156" t="s">
        <v>421</v>
      </c>
      <c r="R92" s="158">
        <f>MAX(R61:R91)</f>
        <v>129.80000000000001</v>
      </c>
      <c r="S92" s="158">
        <f t="shared" ref="S92:AC92" si="15">MAX(S61:S91)</f>
        <v>86.2</v>
      </c>
      <c r="T92" s="158">
        <f t="shared" si="15"/>
        <v>106.1</v>
      </c>
      <c r="U92" s="158">
        <f t="shared" si="15"/>
        <v>26.4</v>
      </c>
      <c r="V92" s="158">
        <f t="shared" si="15"/>
        <v>1.4</v>
      </c>
      <c r="W92" s="158">
        <f t="shared" si="15"/>
        <v>44.8</v>
      </c>
      <c r="X92" s="158">
        <f>MAX(X61:X91)</f>
        <v>3.7</v>
      </c>
      <c r="Y92" s="159">
        <v>0</v>
      </c>
      <c r="Z92" s="158">
        <f t="shared" si="15"/>
        <v>85.1</v>
      </c>
      <c r="AA92" s="158">
        <f t="shared" si="15"/>
        <v>72.900000000000006</v>
      </c>
      <c r="AB92" s="158">
        <f t="shared" si="15"/>
        <v>55.3</v>
      </c>
      <c r="AC92" s="158">
        <f t="shared" si="15"/>
        <v>177.4</v>
      </c>
      <c r="AD92" s="160">
        <f>MAX(R92:AC92)</f>
        <v>177.4</v>
      </c>
    </row>
    <row r="93" spans="1:30" x14ac:dyDescent="0.3">
      <c r="A93" s="156" t="s">
        <v>422</v>
      </c>
      <c r="B93" s="161">
        <f>SUM(B61:B91)</f>
        <v>856.10000000000014</v>
      </c>
      <c r="C93" s="161">
        <f t="shared" ref="C93:M93" si="16">SUM(C61:C91)</f>
        <v>509.4</v>
      </c>
      <c r="D93" s="161">
        <f t="shared" si="16"/>
        <v>261.2</v>
      </c>
      <c r="E93" s="161">
        <f t="shared" si="16"/>
        <v>90.100000000000009</v>
      </c>
      <c r="F93" s="161">
        <f t="shared" si="16"/>
        <v>0.5</v>
      </c>
      <c r="G93" s="161">
        <f t="shared" si="16"/>
        <v>220.8</v>
      </c>
      <c r="H93" s="161">
        <f t="shared" si="16"/>
        <v>8.6</v>
      </c>
      <c r="I93" s="161">
        <f t="shared" si="16"/>
        <v>102.39999999999999</v>
      </c>
      <c r="J93" s="161">
        <f t="shared" si="16"/>
        <v>151.5</v>
      </c>
      <c r="K93" s="161">
        <f t="shared" si="16"/>
        <v>123.10000000000001</v>
      </c>
      <c r="L93" s="161">
        <f t="shared" si="16"/>
        <v>469.70000000000005</v>
      </c>
      <c r="M93" s="161">
        <f t="shared" si="16"/>
        <v>548.99999999999989</v>
      </c>
      <c r="N93" s="160">
        <f>SUM(B93:M93)</f>
        <v>3342.3999999999996</v>
      </c>
      <c r="Q93" s="156" t="s">
        <v>422</v>
      </c>
      <c r="R93" s="161">
        <f>SUM(R61:R91)</f>
        <v>705.90000000000009</v>
      </c>
      <c r="S93" s="161">
        <f t="shared" ref="S93:AC93" si="17">SUM(S61:S91)</f>
        <v>383.8</v>
      </c>
      <c r="T93" s="161">
        <f t="shared" si="17"/>
        <v>425.19999999999993</v>
      </c>
      <c r="U93" s="161">
        <f t="shared" si="17"/>
        <v>71.100000000000009</v>
      </c>
      <c r="V93" s="161">
        <f t="shared" si="17"/>
        <v>1.7</v>
      </c>
      <c r="W93" s="161">
        <f t="shared" si="17"/>
        <v>127.60000000000001</v>
      </c>
      <c r="X93" s="161">
        <f t="shared" si="17"/>
        <v>9.1999999999999993</v>
      </c>
      <c r="Y93" s="161">
        <f t="shared" si="17"/>
        <v>62.599999999999994</v>
      </c>
      <c r="Z93" s="161">
        <f t="shared" si="17"/>
        <v>121.6</v>
      </c>
      <c r="AA93" s="161">
        <f t="shared" si="17"/>
        <v>128.5</v>
      </c>
      <c r="AB93" s="161">
        <f t="shared" si="17"/>
        <v>392.40000000000009</v>
      </c>
      <c r="AC93" s="161">
        <f t="shared" si="17"/>
        <v>546.70000000000027</v>
      </c>
      <c r="AD93" s="160">
        <f>SUM(R93:AC93)</f>
        <v>2976.3</v>
      </c>
    </row>
    <row r="94" spans="1:30" x14ac:dyDescent="0.3">
      <c r="A94" s="156" t="s">
        <v>423</v>
      </c>
      <c r="B94" s="162">
        <f>COUNTIF(B61:B91,"&gt;0")</f>
        <v>29</v>
      </c>
      <c r="C94" s="162">
        <f t="shared" ref="C94:M94" si="18">COUNTIF(C61:C91,"&gt;0")</f>
        <v>26</v>
      </c>
      <c r="D94" s="162">
        <f t="shared" si="18"/>
        <v>19</v>
      </c>
      <c r="E94" s="162">
        <f t="shared" si="18"/>
        <v>9</v>
      </c>
      <c r="F94" s="162">
        <f t="shared" si="18"/>
        <v>1</v>
      </c>
      <c r="G94" s="162">
        <f t="shared" si="18"/>
        <v>11</v>
      </c>
      <c r="H94" s="162">
        <f t="shared" si="18"/>
        <v>6</v>
      </c>
      <c r="I94" s="162">
        <f t="shared" si="18"/>
        <v>7</v>
      </c>
      <c r="J94" s="162">
        <f t="shared" si="18"/>
        <v>10</v>
      </c>
      <c r="K94" s="162">
        <f t="shared" si="18"/>
        <v>9</v>
      </c>
      <c r="L94" s="162">
        <f t="shared" si="18"/>
        <v>19</v>
      </c>
      <c r="M94" s="162">
        <f t="shared" si="18"/>
        <v>16</v>
      </c>
      <c r="N94" s="160">
        <f>SUM(B94:M94)</f>
        <v>162</v>
      </c>
      <c r="Q94" s="156" t="s">
        <v>423</v>
      </c>
      <c r="R94" s="162">
        <f>COUNTIF(R61:R91,"&gt;0")</f>
        <v>27</v>
      </c>
      <c r="S94" s="162">
        <f t="shared" ref="S94:AC94" si="19">COUNTIF(S61:S91,"&gt;0")</f>
        <v>25</v>
      </c>
      <c r="T94" s="162">
        <f t="shared" si="19"/>
        <v>21</v>
      </c>
      <c r="U94" s="162">
        <f t="shared" si="19"/>
        <v>9</v>
      </c>
      <c r="V94" s="162">
        <f t="shared" si="19"/>
        <v>2</v>
      </c>
      <c r="W94" s="162">
        <f t="shared" si="19"/>
        <v>10</v>
      </c>
      <c r="X94" s="162">
        <f t="shared" si="19"/>
        <v>5</v>
      </c>
      <c r="Y94" s="162">
        <f t="shared" si="19"/>
        <v>7</v>
      </c>
      <c r="Z94" s="162">
        <f t="shared" si="19"/>
        <v>10</v>
      </c>
      <c r="AA94" s="162">
        <f t="shared" si="19"/>
        <v>11</v>
      </c>
      <c r="AB94" s="162">
        <f t="shared" si="19"/>
        <v>20</v>
      </c>
      <c r="AC94" s="162">
        <f t="shared" si="19"/>
        <v>22</v>
      </c>
      <c r="AD94" s="160">
        <f>SUM(R94:AC94)</f>
        <v>169</v>
      </c>
    </row>
    <row r="95" spans="1:30" x14ac:dyDescent="0.3">
      <c r="A95" s="156" t="s">
        <v>424</v>
      </c>
      <c r="B95" s="161">
        <f>SUM(B61:B75)</f>
        <v>442.6</v>
      </c>
      <c r="C95" s="161">
        <f t="shared" ref="C95:M95" si="20">SUM(C61:C75)</f>
        <v>316.89999999999998</v>
      </c>
      <c r="D95" s="161">
        <f t="shared" si="20"/>
        <v>136.30000000000001</v>
      </c>
      <c r="E95" s="161">
        <f t="shared" si="20"/>
        <v>34.4</v>
      </c>
      <c r="F95" s="161">
        <f t="shared" si="20"/>
        <v>0.5</v>
      </c>
      <c r="G95" s="161">
        <f t="shared" si="20"/>
        <v>118.4</v>
      </c>
      <c r="H95" s="161">
        <f t="shared" si="20"/>
        <v>7</v>
      </c>
      <c r="I95" s="161">
        <f t="shared" si="20"/>
        <v>102.39999999999999</v>
      </c>
      <c r="J95" s="161">
        <f t="shared" si="20"/>
        <v>147</v>
      </c>
      <c r="K95" s="161">
        <f t="shared" si="20"/>
        <v>52.4</v>
      </c>
      <c r="L95" s="161">
        <f t="shared" si="20"/>
        <v>197.20000000000002</v>
      </c>
      <c r="M95" s="161">
        <f t="shared" si="20"/>
        <v>373.1</v>
      </c>
      <c r="N95" s="156"/>
      <c r="Q95" s="156" t="s">
        <v>424</v>
      </c>
      <c r="R95" s="161">
        <f>SUM(R61:R75)</f>
        <v>305.40000000000003</v>
      </c>
      <c r="S95" s="161">
        <f t="shared" ref="S95:AC95" si="21">SUM(S61:S75)</f>
        <v>162</v>
      </c>
      <c r="T95" s="161">
        <f t="shared" si="21"/>
        <v>315.5</v>
      </c>
      <c r="U95" s="161">
        <f t="shared" si="21"/>
        <v>46.7</v>
      </c>
      <c r="V95" s="161">
        <f t="shared" si="21"/>
        <v>1.4</v>
      </c>
      <c r="W95" s="161">
        <f t="shared" si="21"/>
        <v>56.4</v>
      </c>
      <c r="X95" s="161">
        <f t="shared" si="21"/>
        <v>9</v>
      </c>
      <c r="Y95" s="161">
        <f t="shared" si="21"/>
        <v>57.499999999999993</v>
      </c>
      <c r="Z95" s="161">
        <f t="shared" si="21"/>
        <v>114.99999999999999</v>
      </c>
      <c r="AA95" s="161">
        <f t="shared" si="21"/>
        <v>13.2</v>
      </c>
      <c r="AB95" s="161">
        <f t="shared" si="21"/>
        <v>135.80000000000001</v>
      </c>
      <c r="AC95" s="161">
        <f t="shared" si="21"/>
        <v>322.60000000000008</v>
      </c>
      <c r="AD95" s="156"/>
    </row>
    <row r="96" spans="1:30" x14ac:dyDescent="0.3">
      <c r="A96" s="156" t="s">
        <v>425</v>
      </c>
      <c r="B96" s="161" t="str">
        <f>IF(Q96&gt;0,Q96,0)</f>
        <v>Jml. data kosong</v>
      </c>
      <c r="C96" s="161">
        <f t="shared" ref="C96:M96" si="22">IF(R96&gt;0,R96,0)</f>
        <v>0</v>
      </c>
      <c r="D96" s="161">
        <f t="shared" si="22"/>
        <v>0</v>
      </c>
      <c r="E96" s="161">
        <f t="shared" si="22"/>
        <v>0</v>
      </c>
      <c r="F96" s="161">
        <f t="shared" si="22"/>
        <v>0</v>
      </c>
      <c r="G96" s="161">
        <f t="shared" si="22"/>
        <v>0</v>
      </c>
      <c r="H96" s="161">
        <f t="shared" si="22"/>
        <v>0</v>
      </c>
      <c r="I96" s="161">
        <f t="shared" si="22"/>
        <v>0</v>
      </c>
      <c r="J96" s="161">
        <f t="shared" si="22"/>
        <v>0</v>
      </c>
      <c r="K96" s="161">
        <f t="shared" si="22"/>
        <v>0</v>
      </c>
      <c r="L96" s="161">
        <f t="shared" si="22"/>
        <v>0</v>
      </c>
      <c r="M96" s="161">
        <f t="shared" si="22"/>
        <v>0</v>
      </c>
      <c r="N96" s="156"/>
      <c r="Q96" s="156" t="s">
        <v>425</v>
      </c>
      <c r="R96" s="161">
        <f>IF(AG96&gt;0,AG96,0)</f>
        <v>0</v>
      </c>
      <c r="S96" s="161">
        <f t="shared" ref="S96:AC96" si="23">IF(AH96&gt;0,AH96,0)</f>
        <v>0</v>
      </c>
      <c r="T96" s="161">
        <f t="shared" si="23"/>
        <v>0</v>
      </c>
      <c r="U96" s="161">
        <f t="shared" si="23"/>
        <v>0</v>
      </c>
      <c r="V96" s="161">
        <f t="shared" si="23"/>
        <v>0</v>
      </c>
      <c r="W96" s="161">
        <f t="shared" si="23"/>
        <v>0</v>
      </c>
      <c r="X96" s="161">
        <f t="shared" si="23"/>
        <v>0</v>
      </c>
      <c r="Y96" s="161">
        <f t="shared" si="23"/>
        <v>0</v>
      </c>
      <c r="Z96" s="161">
        <f t="shared" si="23"/>
        <v>0</v>
      </c>
      <c r="AA96" s="161">
        <f t="shared" si="23"/>
        <v>0</v>
      </c>
      <c r="AB96" s="161">
        <f t="shared" si="23"/>
        <v>0</v>
      </c>
      <c r="AC96" s="161">
        <f t="shared" si="23"/>
        <v>0</v>
      </c>
      <c r="AD96" s="156"/>
    </row>
    <row r="97" spans="1:30" x14ac:dyDescent="0.3">
      <c r="A97" s="156" t="s">
        <v>426</v>
      </c>
      <c r="B97" s="161">
        <f>SUM(B76:B91)</f>
        <v>413.50000000000006</v>
      </c>
      <c r="C97" s="161">
        <f t="shared" ref="C97:M97" si="24">SUM(C76:C91)</f>
        <v>192.5</v>
      </c>
      <c r="D97" s="161">
        <f t="shared" si="24"/>
        <v>124.9</v>
      </c>
      <c r="E97" s="161">
        <f t="shared" si="24"/>
        <v>55.699999999999996</v>
      </c>
      <c r="F97" s="161">
        <f t="shared" si="24"/>
        <v>0</v>
      </c>
      <c r="G97" s="161">
        <f t="shared" si="24"/>
        <v>102.39999999999999</v>
      </c>
      <c r="H97" s="161">
        <f t="shared" si="24"/>
        <v>1.6</v>
      </c>
      <c r="I97" s="161">
        <f t="shared" si="24"/>
        <v>0</v>
      </c>
      <c r="J97" s="161">
        <f t="shared" si="24"/>
        <v>4.5</v>
      </c>
      <c r="K97" s="161">
        <f t="shared" si="24"/>
        <v>70.7</v>
      </c>
      <c r="L97" s="161">
        <f t="shared" si="24"/>
        <v>272.5</v>
      </c>
      <c r="M97" s="161">
        <f t="shared" si="24"/>
        <v>175.9</v>
      </c>
      <c r="N97" s="156"/>
      <c r="Q97" s="156" t="s">
        <v>426</v>
      </c>
      <c r="R97" s="161">
        <f>SUM(R76:R91)</f>
        <v>400.49999999999994</v>
      </c>
      <c r="S97" s="161">
        <f t="shared" ref="S97:AC97" si="25">SUM(S76:S91)</f>
        <v>221.80000000000004</v>
      </c>
      <c r="T97" s="161">
        <f t="shared" si="25"/>
        <v>109.7</v>
      </c>
      <c r="U97" s="161">
        <f t="shared" si="25"/>
        <v>24.4</v>
      </c>
      <c r="V97" s="161">
        <f t="shared" si="25"/>
        <v>0.3</v>
      </c>
      <c r="W97" s="161">
        <f t="shared" si="25"/>
        <v>71.2</v>
      </c>
      <c r="X97" s="161">
        <f t="shared" si="25"/>
        <v>0.2</v>
      </c>
      <c r="Y97" s="161">
        <f t="shared" si="25"/>
        <v>5.0999999999999996</v>
      </c>
      <c r="Z97" s="161">
        <f t="shared" si="25"/>
        <v>6.6</v>
      </c>
      <c r="AA97" s="161">
        <f t="shared" si="25"/>
        <v>115.30000000000001</v>
      </c>
      <c r="AB97" s="161">
        <f t="shared" si="25"/>
        <v>256.60000000000002</v>
      </c>
      <c r="AC97" s="161">
        <f t="shared" si="25"/>
        <v>224.09999999999991</v>
      </c>
      <c r="AD97" s="156"/>
    </row>
    <row r="98" spans="1:30" x14ac:dyDescent="0.3">
      <c r="A98" s="156" t="s">
        <v>425</v>
      </c>
      <c r="B98" s="161">
        <f>IF(Q99&gt;0,Q99,0)</f>
        <v>0</v>
      </c>
      <c r="C98" s="161">
        <f t="shared" ref="C98:M98" si="26">IF(R99&gt;0,R99,0)</f>
        <v>0</v>
      </c>
      <c r="D98" s="161">
        <f t="shared" si="26"/>
        <v>0</v>
      </c>
      <c r="E98" s="161">
        <f t="shared" si="26"/>
        <v>0</v>
      </c>
      <c r="F98" s="161">
        <f t="shared" si="26"/>
        <v>0</v>
      </c>
      <c r="G98" s="161">
        <f t="shared" si="26"/>
        <v>0</v>
      </c>
      <c r="H98" s="161">
        <f t="shared" si="26"/>
        <v>0</v>
      </c>
      <c r="I98" s="161">
        <f t="shared" si="26"/>
        <v>0</v>
      </c>
      <c r="J98" s="161">
        <f t="shared" si="26"/>
        <v>0</v>
      </c>
      <c r="K98" s="161">
        <f t="shared" si="26"/>
        <v>0</v>
      </c>
      <c r="L98" s="161">
        <f t="shared" si="26"/>
        <v>0</v>
      </c>
      <c r="M98" s="161">
        <f t="shared" si="26"/>
        <v>0</v>
      </c>
      <c r="N98" s="156"/>
      <c r="Q98" s="156" t="s">
        <v>425</v>
      </c>
      <c r="R98" s="161">
        <f>IF(AG99&gt;0,AG99,0)</f>
        <v>0</v>
      </c>
      <c r="S98" s="161">
        <f t="shared" ref="S98:AC98" si="27">IF(AH99&gt;0,AH99,0)</f>
        <v>0</v>
      </c>
      <c r="T98" s="161">
        <f t="shared" si="27"/>
        <v>0</v>
      </c>
      <c r="U98" s="161">
        <f t="shared" si="27"/>
        <v>0</v>
      </c>
      <c r="V98" s="161">
        <f t="shared" si="27"/>
        <v>0</v>
      </c>
      <c r="W98" s="161">
        <f t="shared" si="27"/>
        <v>0</v>
      </c>
      <c r="X98" s="161">
        <f t="shared" si="27"/>
        <v>0</v>
      </c>
      <c r="Y98" s="161">
        <f t="shared" si="27"/>
        <v>0</v>
      </c>
      <c r="Z98" s="161">
        <f t="shared" si="27"/>
        <v>0</v>
      </c>
      <c r="AA98" s="161">
        <f t="shared" si="27"/>
        <v>0</v>
      </c>
      <c r="AB98" s="161">
        <f t="shared" si="27"/>
        <v>0</v>
      </c>
      <c r="AC98" s="161">
        <f t="shared" si="27"/>
        <v>0</v>
      </c>
      <c r="AD98" s="156"/>
    </row>
    <row r="100" spans="1:30" x14ac:dyDescent="0.3">
      <c r="A100" s="150" t="s">
        <v>71</v>
      </c>
      <c r="B100" s="151">
        <v>2022</v>
      </c>
      <c r="C100" s="152"/>
      <c r="D100" s="153"/>
      <c r="E100" s="153"/>
      <c r="F100" s="153"/>
      <c r="G100" s="153"/>
      <c r="H100" s="153"/>
      <c r="I100" s="153"/>
      <c r="J100" s="153"/>
      <c r="K100" s="153"/>
      <c r="L100" s="153"/>
      <c r="M100" s="153"/>
      <c r="N100" s="153"/>
      <c r="Q100" s="150" t="s">
        <v>71</v>
      </c>
      <c r="R100" s="151">
        <v>2022</v>
      </c>
      <c r="S100" s="152"/>
      <c r="T100" s="153"/>
      <c r="U100" s="153"/>
      <c r="V100" s="153"/>
      <c r="W100" s="153"/>
      <c r="X100" s="153"/>
      <c r="Y100" s="153"/>
      <c r="Z100" s="153"/>
      <c r="AA100" s="153"/>
      <c r="AB100" s="153"/>
      <c r="AC100" s="153"/>
      <c r="AD100" s="153"/>
    </row>
    <row r="101" spans="1:30" x14ac:dyDescent="0.3">
      <c r="A101" s="150"/>
      <c r="B101" s="153"/>
      <c r="C101" s="153"/>
      <c r="D101" s="153"/>
      <c r="E101" s="153"/>
      <c r="F101" s="153"/>
      <c r="G101" s="153"/>
      <c r="H101" s="153"/>
      <c r="I101" s="153"/>
      <c r="J101" s="153"/>
      <c r="K101" s="153"/>
      <c r="L101" s="153"/>
      <c r="M101" s="153"/>
      <c r="N101" s="153"/>
      <c r="Q101" s="150"/>
      <c r="R101" s="153"/>
      <c r="S101" s="153"/>
      <c r="T101" s="153"/>
      <c r="U101" s="153"/>
      <c r="V101" s="153"/>
      <c r="W101" s="153"/>
      <c r="X101" s="153"/>
      <c r="Y101" s="153"/>
      <c r="Z101" s="153"/>
      <c r="AA101" s="153"/>
      <c r="AB101" s="153"/>
      <c r="AC101" s="153"/>
      <c r="AD101" s="153"/>
    </row>
    <row r="102" spans="1:30" x14ac:dyDescent="0.3">
      <c r="A102" s="175" t="s">
        <v>404</v>
      </c>
      <c r="B102" s="154" t="s">
        <v>405</v>
      </c>
      <c r="C102" s="154"/>
      <c r="D102" s="154"/>
      <c r="E102" s="154"/>
      <c r="F102" s="154"/>
      <c r="G102" s="154"/>
      <c r="H102" s="154"/>
      <c r="I102" s="154"/>
      <c r="J102" s="154"/>
      <c r="K102" s="154"/>
      <c r="L102" s="154"/>
      <c r="M102" s="154"/>
      <c r="N102" s="175" t="s">
        <v>406</v>
      </c>
      <c r="Q102" s="175" t="s">
        <v>404</v>
      </c>
      <c r="R102" s="154" t="s">
        <v>405</v>
      </c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75" t="s">
        <v>406</v>
      </c>
    </row>
    <row r="103" spans="1:30" x14ac:dyDescent="0.3">
      <c r="A103" s="175"/>
      <c r="B103" s="155" t="s">
        <v>407</v>
      </c>
      <c r="C103" s="155" t="s">
        <v>408</v>
      </c>
      <c r="D103" s="155" t="s">
        <v>409</v>
      </c>
      <c r="E103" s="155" t="s">
        <v>410</v>
      </c>
      <c r="F103" s="155" t="s">
        <v>411</v>
      </c>
      <c r="G103" s="155" t="s">
        <v>412</v>
      </c>
      <c r="H103" s="155" t="s">
        <v>413</v>
      </c>
      <c r="I103" s="155" t="s">
        <v>414</v>
      </c>
      <c r="J103" s="155" t="s">
        <v>415</v>
      </c>
      <c r="K103" s="155" t="s">
        <v>416</v>
      </c>
      <c r="L103" s="155" t="s">
        <v>417</v>
      </c>
      <c r="M103" s="155" t="s">
        <v>418</v>
      </c>
      <c r="N103" s="175"/>
      <c r="Q103" s="175"/>
      <c r="R103" s="155" t="s">
        <v>407</v>
      </c>
      <c r="S103" s="155" t="s">
        <v>408</v>
      </c>
      <c r="T103" s="155" t="s">
        <v>409</v>
      </c>
      <c r="U103" s="155" t="s">
        <v>410</v>
      </c>
      <c r="V103" s="155" t="s">
        <v>411</v>
      </c>
      <c r="W103" s="155" t="s">
        <v>412</v>
      </c>
      <c r="X103" s="155" t="s">
        <v>413</v>
      </c>
      <c r="Y103" s="155" t="s">
        <v>414</v>
      </c>
      <c r="Z103" s="155" t="s">
        <v>415</v>
      </c>
      <c r="AA103" s="155" t="s">
        <v>416</v>
      </c>
      <c r="AB103" s="155" t="s">
        <v>417</v>
      </c>
      <c r="AC103" s="155" t="s">
        <v>418</v>
      </c>
      <c r="AD103" s="175"/>
    </row>
    <row r="104" spans="1:30" x14ac:dyDescent="0.3">
      <c r="A104" s="155">
        <v>1</v>
      </c>
      <c r="B104" s="155" t="s">
        <v>428</v>
      </c>
      <c r="C104" s="155">
        <v>0</v>
      </c>
      <c r="D104" s="155">
        <v>0</v>
      </c>
      <c r="E104" s="155">
        <v>0</v>
      </c>
      <c r="F104" s="155" t="s">
        <v>420</v>
      </c>
      <c r="G104" s="155" t="s">
        <v>420</v>
      </c>
      <c r="H104" s="155">
        <v>2.4</v>
      </c>
      <c r="I104" s="155" t="s">
        <v>420</v>
      </c>
      <c r="J104" s="155" t="s">
        <v>420</v>
      </c>
      <c r="K104" s="155">
        <v>18</v>
      </c>
      <c r="L104" s="155">
        <v>0</v>
      </c>
      <c r="M104" s="155" t="s">
        <v>420</v>
      </c>
      <c r="N104" s="156"/>
      <c r="Q104" s="155">
        <v>1</v>
      </c>
      <c r="R104" s="155" t="s">
        <v>432</v>
      </c>
      <c r="S104" s="155">
        <v>0</v>
      </c>
      <c r="T104" s="155">
        <v>0</v>
      </c>
      <c r="U104" s="155">
        <v>0.2</v>
      </c>
      <c r="V104" s="155">
        <v>0</v>
      </c>
      <c r="W104" s="155">
        <v>0</v>
      </c>
      <c r="X104" s="155" t="s">
        <v>420</v>
      </c>
      <c r="Y104" s="155">
        <v>0</v>
      </c>
      <c r="Z104" s="155">
        <v>0.5</v>
      </c>
      <c r="AA104" s="155">
        <v>9.3000000000000007</v>
      </c>
      <c r="AB104" s="155">
        <v>0</v>
      </c>
      <c r="AC104" s="155">
        <v>0</v>
      </c>
      <c r="AD104" s="156"/>
    </row>
    <row r="105" spans="1:30" x14ac:dyDescent="0.3">
      <c r="A105" s="155">
        <v>2</v>
      </c>
      <c r="B105" s="155">
        <v>37.6</v>
      </c>
      <c r="C105" s="155">
        <v>4.4000000000000004</v>
      </c>
      <c r="D105" s="155">
        <v>0.8</v>
      </c>
      <c r="E105" s="155" t="s">
        <v>420</v>
      </c>
      <c r="F105" s="155">
        <v>0</v>
      </c>
      <c r="G105" s="155">
        <v>3.6</v>
      </c>
      <c r="H105" s="155">
        <v>1</v>
      </c>
      <c r="I105" s="155" t="s">
        <v>420</v>
      </c>
      <c r="J105" s="155">
        <v>0</v>
      </c>
      <c r="K105" s="155">
        <v>27.5</v>
      </c>
      <c r="L105" s="155">
        <v>0.8</v>
      </c>
      <c r="M105" s="155">
        <v>0</v>
      </c>
      <c r="N105" s="156"/>
      <c r="Q105" s="155">
        <v>2</v>
      </c>
      <c r="R105" s="155">
        <v>3.5</v>
      </c>
      <c r="S105" s="155">
        <v>11.5</v>
      </c>
      <c r="T105" s="155">
        <v>1.6</v>
      </c>
      <c r="U105" s="155">
        <v>45.2</v>
      </c>
      <c r="V105" s="155">
        <v>0</v>
      </c>
      <c r="W105" s="155">
        <v>0.2</v>
      </c>
      <c r="X105" s="155">
        <v>4.5999999999999996</v>
      </c>
      <c r="Y105" s="155">
        <v>0</v>
      </c>
      <c r="Z105" s="155">
        <v>0</v>
      </c>
      <c r="AA105" s="155">
        <v>35</v>
      </c>
      <c r="AB105" s="155">
        <v>3.8</v>
      </c>
      <c r="AC105" s="155">
        <v>0</v>
      </c>
      <c r="AD105" s="156"/>
    </row>
    <row r="106" spans="1:30" x14ac:dyDescent="0.3">
      <c r="A106" s="155">
        <v>3</v>
      </c>
      <c r="B106" s="155">
        <v>4.5</v>
      </c>
      <c r="C106" s="155">
        <v>2.8</v>
      </c>
      <c r="D106" s="155">
        <v>20.5</v>
      </c>
      <c r="E106" s="155" t="s">
        <v>420</v>
      </c>
      <c r="F106" s="155" t="s">
        <v>420</v>
      </c>
      <c r="G106" s="155" t="s">
        <v>420</v>
      </c>
      <c r="H106" s="155">
        <v>0</v>
      </c>
      <c r="I106" s="155">
        <v>0</v>
      </c>
      <c r="J106" s="155" t="s">
        <v>420</v>
      </c>
      <c r="K106" s="155">
        <v>20.5</v>
      </c>
      <c r="L106" s="155">
        <v>0.8</v>
      </c>
      <c r="M106" s="155">
        <v>0</v>
      </c>
      <c r="N106" s="156"/>
      <c r="Q106" s="155">
        <v>3</v>
      </c>
      <c r="R106" s="155">
        <v>16.7</v>
      </c>
      <c r="S106" s="155">
        <v>1</v>
      </c>
      <c r="T106" s="155">
        <v>2.5</v>
      </c>
      <c r="U106" s="155">
        <v>0</v>
      </c>
      <c r="V106" s="155">
        <v>0</v>
      </c>
      <c r="W106" s="155">
        <v>1.3</v>
      </c>
      <c r="X106" s="155" t="s">
        <v>420</v>
      </c>
      <c r="Y106" s="155">
        <v>0</v>
      </c>
      <c r="Z106" s="155">
        <v>0</v>
      </c>
      <c r="AA106" s="155">
        <v>11</v>
      </c>
      <c r="AB106" s="155" t="s">
        <v>420</v>
      </c>
      <c r="AC106" s="155">
        <v>0</v>
      </c>
      <c r="AD106" s="156"/>
    </row>
    <row r="107" spans="1:30" x14ac:dyDescent="0.3">
      <c r="A107" s="155">
        <v>4</v>
      </c>
      <c r="B107" s="155">
        <v>17.899999999999999</v>
      </c>
      <c r="C107" s="155">
        <v>1.9</v>
      </c>
      <c r="D107" s="155" t="s">
        <v>420</v>
      </c>
      <c r="E107" s="155" t="s">
        <v>420</v>
      </c>
      <c r="F107" s="155">
        <v>3.6</v>
      </c>
      <c r="G107" s="155" t="s">
        <v>420</v>
      </c>
      <c r="H107" s="155" t="s">
        <v>420</v>
      </c>
      <c r="I107" s="155">
        <v>8</v>
      </c>
      <c r="J107" s="155">
        <v>30.4</v>
      </c>
      <c r="K107" s="155">
        <v>26.8</v>
      </c>
      <c r="L107" s="155">
        <v>3.4</v>
      </c>
      <c r="M107" s="155">
        <v>0.9</v>
      </c>
      <c r="N107" s="156"/>
      <c r="Q107" s="155">
        <v>4</v>
      </c>
      <c r="R107" s="155">
        <v>9.5</v>
      </c>
      <c r="S107" s="155">
        <v>5.4</v>
      </c>
      <c r="T107" s="155">
        <v>40</v>
      </c>
      <c r="U107" s="155">
        <v>0.9</v>
      </c>
      <c r="V107" s="155">
        <v>3.8</v>
      </c>
      <c r="W107" s="155">
        <v>0</v>
      </c>
      <c r="X107" s="155">
        <v>0</v>
      </c>
      <c r="Y107" s="155">
        <v>0</v>
      </c>
      <c r="Z107" s="155">
        <v>0</v>
      </c>
      <c r="AA107" s="155">
        <v>62.6</v>
      </c>
      <c r="AB107" s="155">
        <v>41.7</v>
      </c>
      <c r="AC107" s="155">
        <v>0.1</v>
      </c>
      <c r="AD107" s="156"/>
    </row>
    <row r="108" spans="1:30" x14ac:dyDescent="0.3">
      <c r="A108" s="155">
        <v>5</v>
      </c>
      <c r="B108" s="155">
        <v>16.5</v>
      </c>
      <c r="C108" s="155">
        <v>35.799999999999997</v>
      </c>
      <c r="D108" s="155">
        <v>4.0999999999999996</v>
      </c>
      <c r="E108" s="155">
        <v>4</v>
      </c>
      <c r="F108" s="155" t="s">
        <v>420</v>
      </c>
      <c r="G108" s="155">
        <v>0.5</v>
      </c>
      <c r="H108" s="155" t="s">
        <v>420</v>
      </c>
      <c r="I108" s="155">
        <v>2.4</v>
      </c>
      <c r="J108" s="155">
        <v>22.5</v>
      </c>
      <c r="K108" s="155">
        <v>4.7</v>
      </c>
      <c r="L108" s="155">
        <v>3</v>
      </c>
      <c r="M108" s="155">
        <v>0</v>
      </c>
      <c r="N108" s="156"/>
      <c r="Q108" s="155">
        <v>5</v>
      </c>
      <c r="R108" s="155">
        <v>6.7</v>
      </c>
      <c r="S108" s="155">
        <v>19.2</v>
      </c>
      <c r="T108" s="155">
        <v>6.9</v>
      </c>
      <c r="U108" s="155">
        <v>0</v>
      </c>
      <c r="V108" s="155">
        <v>0</v>
      </c>
      <c r="W108" s="155">
        <v>4.4000000000000004</v>
      </c>
      <c r="X108" s="155">
        <v>0</v>
      </c>
      <c r="Y108" s="155" t="s">
        <v>420</v>
      </c>
      <c r="Z108" s="155">
        <v>0</v>
      </c>
      <c r="AA108" s="155" t="s">
        <v>420</v>
      </c>
      <c r="AB108" s="155">
        <v>5.7</v>
      </c>
      <c r="AC108" s="155">
        <v>15.2</v>
      </c>
      <c r="AD108" s="156"/>
    </row>
    <row r="109" spans="1:30" x14ac:dyDescent="0.3">
      <c r="A109" s="155">
        <v>6</v>
      </c>
      <c r="B109" s="155">
        <v>1.7</v>
      </c>
      <c r="C109" s="155">
        <v>1.2</v>
      </c>
      <c r="D109" s="155">
        <v>93.5</v>
      </c>
      <c r="E109" s="155" t="s">
        <v>420</v>
      </c>
      <c r="F109" s="155">
        <v>0</v>
      </c>
      <c r="G109" s="155" t="s">
        <v>420</v>
      </c>
      <c r="H109" s="155" t="s">
        <v>420</v>
      </c>
      <c r="I109" s="155" t="s">
        <v>420</v>
      </c>
      <c r="J109" s="155">
        <v>0</v>
      </c>
      <c r="K109" s="155">
        <v>2.8</v>
      </c>
      <c r="L109" s="155" t="s">
        <v>420</v>
      </c>
      <c r="M109" s="155">
        <v>6</v>
      </c>
      <c r="N109" s="156"/>
      <c r="Q109" s="155">
        <v>6</v>
      </c>
      <c r="R109" s="155">
        <v>2.1</v>
      </c>
      <c r="S109" s="155">
        <v>0.4</v>
      </c>
      <c r="T109" s="155">
        <v>93.3</v>
      </c>
      <c r="U109" s="155">
        <v>16.5</v>
      </c>
      <c r="V109" s="155">
        <v>0</v>
      </c>
      <c r="W109" s="155">
        <v>0</v>
      </c>
      <c r="X109" s="155">
        <v>0</v>
      </c>
      <c r="Y109" s="155">
        <v>0</v>
      </c>
      <c r="Z109" s="155">
        <v>0</v>
      </c>
      <c r="AA109" s="155">
        <v>21.9</v>
      </c>
      <c r="AB109" s="155" t="s">
        <v>420</v>
      </c>
      <c r="AC109" s="155" t="s">
        <v>420</v>
      </c>
      <c r="AD109" s="156"/>
    </row>
    <row r="110" spans="1:30" x14ac:dyDescent="0.3">
      <c r="A110" s="155">
        <v>7</v>
      </c>
      <c r="B110" s="155">
        <v>0</v>
      </c>
      <c r="C110" s="155">
        <v>5.9</v>
      </c>
      <c r="D110" s="155">
        <v>1</v>
      </c>
      <c r="E110" s="155">
        <v>5</v>
      </c>
      <c r="F110" s="155">
        <v>0</v>
      </c>
      <c r="G110" s="155">
        <v>0</v>
      </c>
      <c r="H110" s="155" t="s">
        <v>420</v>
      </c>
      <c r="I110" s="155" t="s">
        <v>420</v>
      </c>
      <c r="J110" s="155">
        <v>0</v>
      </c>
      <c r="K110" s="155">
        <v>27.6</v>
      </c>
      <c r="L110" s="155" t="s">
        <v>420</v>
      </c>
      <c r="M110" s="155">
        <v>20.7</v>
      </c>
      <c r="N110" s="156"/>
      <c r="Q110" s="155">
        <v>7</v>
      </c>
      <c r="R110" s="155">
        <v>0</v>
      </c>
      <c r="S110" s="155">
        <v>13.5</v>
      </c>
      <c r="T110" s="155">
        <v>1.9</v>
      </c>
      <c r="U110" s="155">
        <v>7.2</v>
      </c>
      <c r="V110" s="155">
        <v>0</v>
      </c>
      <c r="W110" s="155">
        <v>0</v>
      </c>
      <c r="X110" s="155">
        <v>0</v>
      </c>
      <c r="Y110" s="155">
        <v>15.7</v>
      </c>
      <c r="Z110" s="155">
        <v>0</v>
      </c>
      <c r="AA110" s="155">
        <v>39.6</v>
      </c>
      <c r="AB110" s="155">
        <v>0</v>
      </c>
      <c r="AC110" s="155">
        <v>0</v>
      </c>
      <c r="AD110" s="156"/>
    </row>
    <row r="111" spans="1:30" x14ac:dyDescent="0.3">
      <c r="A111" s="155">
        <v>8</v>
      </c>
      <c r="B111" s="155">
        <v>6.5</v>
      </c>
      <c r="C111" s="155">
        <v>0.6</v>
      </c>
      <c r="D111" s="155">
        <v>0.3</v>
      </c>
      <c r="E111" s="155" t="s">
        <v>420</v>
      </c>
      <c r="F111" s="155">
        <v>0</v>
      </c>
      <c r="G111" s="155">
        <v>0</v>
      </c>
      <c r="H111" s="155">
        <v>1.2</v>
      </c>
      <c r="I111" s="155">
        <v>7.5</v>
      </c>
      <c r="J111" s="155" t="s">
        <v>420</v>
      </c>
      <c r="K111" s="155">
        <v>120</v>
      </c>
      <c r="L111" s="155">
        <v>4.5</v>
      </c>
      <c r="M111" s="155">
        <v>0</v>
      </c>
      <c r="N111" s="156"/>
      <c r="Q111" s="155">
        <v>8</v>
      </c>
      <c r="R111" s="155">
        <v>33.5</v>
      </c>
      <c r="S111" s="155">
        <v>0</v>
      </c>
      <c r="T111" s="155">
        <v>1</v>
      </c>
      <c r="U111" s="155">
        <v>13.2</v>
      </c>
      <c r="V111" s="155">
        <v>0</v>
      </c>
      <c r="W111" s="155">
        <v>0</v>
      </c>
      <c r="X111" s="155" t="s">
        <v>420</v>
      </c>
      <c r="Y111" s="155">
        <v>1</v>
      </c>
      <c r="Z111" s="155" t="s">
        <v>420</v>
      </c>
      <c r="AA111" s="155">
        <v>28.2</v>
      </c>
      <c r="AB111" s="155">
        <v>0</v>
      </c>
      <c r="AC111" s="155">
        <v>6.2</v>
      </c>
      <c r="AD111" s="156"/>
    </row>
    <row r="112" spans="1:30" x14ac:dyDescent="0.3">
      <c r="A112" s="155">
        <v>9</v>
      </c>
      <c r="B112" s="155" t="s">
        <v>420</v>
      </c>
      <c r="C112" s="155" t="s">
        <v>420</v>
      </c>
      <c r="D112" s="155">
        <v>0</v>
      </c>
      <c r="E112" s="155">
        <v>17.3</v>
      </c>
      <c r="F112" s="155">
        <v>2.5</v>
      </c>
      <c r="G112" s="155">
        <v>3.5</v>
      </c>
      <c r="H112" s="155">
        <v>0</v>
      </c>
      <c r="I112" s="155">
        <v>11</v>
      </c>
      <c r="J112" s="155">
        <v>3.4</v>
      </c>
      <c r="K112" s="155">
        <v>3.9</v>
      </c>
      <c r="L112" s="155">
        <v>5.5</v>
      </c>
      <c r="M112" s="155">
        <v>29.5</v>
      </c>
      <c r="N112" s="156"/>
      <c r="Q112" s="155">
        <v>9</v>
      </c>
      <c r="R112" s="155" t="s">
        <v>420</v>
      </c>
      <c r="S112" s="155">
        <v>4.5</v>
      </c>
      <c r="T112" s="155">
        <v>0</v>
      </c>
      <c r="U112" s="155">
        <v>0</v>
      </c>
      <c r="V112" s="155" t="s">
        <v>420</v>
      </c>
      <c r="W112" s="155">
        <v>2.2999999999999998</v>
      </c>
      <c r="X112" s="155">
        <v>0</v>
      </c>
      <c r="Y112" s="155">
        <v>11.3</v>
      </c>
      <c r="Z112" s="155">
        <v>34</v>
      </c>
      <c r="AA112" s="155">
        <v>2</v>
      </c>
      <c r="AB112" s="155">
        <v>2.4</v>
      </c>
      <c r="AC112" s="155">
        <v>2.6</v>
      </c>
      <c r="AD112" s="156"/>
    </row>
    <row r="113" spans="1:30" x14ac:dyDescent="0.3">
      <c r="A113" s="155">
        <v>10</v>
      </c>
      <c r="B113" s="155">
        <v>26</v>
      </c>
      <c r="C113" s="155">
        <v>0</v>
      </c>
      <c r="D113" s="155">
        <v>1.5</v>
      </c>
      <c r="E113" s="155">
        <v>44.2</v>
      </c>
      <c r="F113" s="155">
        <v>32</v>
      </c>
      <c r="G113" s="155">
        <v>0</v>
      </c>
      <c r="H113" s="155">
        <v>8.6</v>
      </c>
      <c r="I113" s="155">
        <v>2.8</v>
      </c>
      <c r="J113" s="155">
        <v>48.5</v>
      </c>
      <c r="K113" s="155">
        <v>24.2</v>
      </c>
      <c r="L113" s="155">
        <v>0</v>
      </c>
      <c r="M113" s="155" t="s">
        <v>420</v>
      </c>
      <c r="N113" s="156"/>
      <c r="Q113" s="155">
        <v>10</v>
      </c>
      <c r="R113" s="155">
        <v>35</v>
      </c>
      <c r="S113" s="155">
        <v>4.4000000000000004</v>
      </c>
      <c r="T113" s="155">
        <v>1.2</v>
      </c>
      <c r="U113" s="155">
        <v>11</v>
      </c>
      <c r="V113" s="155" t="s">
        <v>420</v>
      </c>
      <c r="W113" s="155">
        <v>0</v>
      </c>
      <c r="X113" s="155">
        <v>0.2</v>
      </c>
      <c r="Y113" s="155">
        <v>21.7</v>
      </c>
      <c r="Z113" s="155">
        <v>0</v>
      </c>
      <c r="AA113" s="155">
        <v>72</v>
      </c>
      <c r="AB113" s="155">
        <v>0</v>
      </c>
      <c r="AC113" s="155">
        <v>0</v>
      </c>
      <c r="AD113" s="156"/>
    </row>
    <row r="114" spans="1:30" x14ac:dyDescent="0.3">
      <c r="A114" s="155">
        <v>11</v>
      </c>
      <c r="B114" s="155">
        <v>7.9</v>
      </c>
      <c r="C114" s="155">
        <v>0</v>
      </c>
      <c r="D114" s="155">
        <v>1.5</v>
      </c>
      <c r="E114" s="155" t="s">
        <v>420</v>
      </c>
      <c r="F114" s="155" t="s">
        <v>420</v>
      </c>
      <c r="G114" s="155" t="s">
        <v>420</v>
      </c>
      <c r="H114" s="155">
        <v>0.7</v>
      </c>
      <c r="I114" s="155">
        <v>0.3</v>
      </c>
      <c r="J114" s="155">
        <v>0.8</v>
      </c>
      <c r="K114" s="155">
        <v>0</v>
      </c>
      <c r="L114" s="155">
        <v>49</v>
      </c>
      <c r="M114" s="155">
        <v>3</v>
      </c>
      <c r="N114" s="156"/>
      <c r="Q114" s="155">
        <v>11</v>
      </c>
      <c r="R114" s="155">
        <v>12.8</v>
      </c>
      <c r="S114" s="155" t="s">
        <v>420</v>
      </c>
      <c r="T114" s="155">
        <v>0</v>
      </c>
      <c r="U114" s="155">
        <v>0</v>
      </c>
      <c r="V114" s="155">
        <v>0</v>
      </c>
      <c r="W114" s="155">
        <v>0</v>
      </c>
      <c r="X114" s="155" t="s">
        <v>420</v>
      </c>
      <c r="Y114" s="155">
        <v>0.2</v>
      </c>
      <c r="Z114" s="155">
        <v>59.2</v>
      </c>
      <c r="AA114" s="155">
        <v>0.2</v>
      </c>
      <c r="AB114" s="155">
        <v>0.4</v>
      </c>
      <c r="AC114" s="155">
        <v>0.8</v>
      </c>
      <c r="AD114" s="156"/>
    </row>
    <row r="115" spans="1:30" x14ac:dyDescent="0.3">
      <c r="A115" s="155">
        <v>12</v>
      </c>
      <c r="B115" s="155">
        <v>6.4</v>
      </c>
      <c r="C115" s="155">
        <v>2.5</v>
      </c>
      <c r="D115" s="155">
        <v>22</v>
      </c>
      <c r="E115" s="155">
        <v>0</v>
      </c>
      <c r="F115" s="155">
        <v>0</v>
      </c>
      <c r="G115" s="155">
        <v>1.5</v>
      </c>
      <c r="H115" s="155" t="s">
        <v>420</v>
      </c>
      <c r="I115" s="155">
        <v>0.2</v>
      </c>
      <c r="J115" s="155" t="s">
        <v>420</v>
      </c>
      <c r="K115" s="155">
        <v>5.5</v>
      </c>
      <c r="L115" s="155">
        <v>0</v>
      </c>
      <c r="M115" s="155">
        <v>0</v>
      </c>
      <c r="N115" s="156"/>
      <c r="Q115" s="155">
        <v>12</v>
      </c>
      <c r="R115" s="155">
        <v>5.5</v>
      </c>
      <c r="S115" s="155">
        <v>9.3000000000000007</v>
      </c>
      <c r="T115" s="155" t="s">
        <v>420</v>
      </c>
      <c r="U115" s="155">
        <v>0</v>
      </c>
      <c r="V115" s="155">
        <v>0.2</v>
      </c>
      <c r="W115" s="155">
        <v>3.7</v>
      </c>
      <c r="X115" s="155">
        <v>0</v>
      </c>
      <c r="Y115" s="155">
        <v>0</v>
      </c>
      <c r="Z115" s="155" t="s">
        <v>420</v>
      </c>
      <c r="AA115" s="155">
        <v>2.4</v>
      </c>
      <c r="AB115" s="155">
        <v>0</v>
      </c>
      <c r="AC115" s="155">
        <v>0</v>
      </c>
      <c r="AD115" s="156"/>
    </row>
    <row r="116" spans="1:30" x14ac:dyDescent="0.3">
      <c r="A116" s="155">
        <v>13</v>
      </c>
      <c r="B116" s="155">
        <v>18.100000000000001</v>
      </c>
      <c r="C116" s="155" t="s">
        <v>420</v>
      </c>
      <c r="D116" s="155">
        <v>0.5</v>
      </c>
      <c r="E116" s="155">
        <v>8.1999999999999993</v>
      </c>
      <c r="F116" s="155" t="s">
        <v>420</v>
      </c>
      <c r="G116" s="155">
        <v>1</v>
      </c>
      <c r="H116" s="155" t="s">
        <v>420</v>
      </c>
      <c r="I116" s="155">
        <v>0.1</v>
      </c>
      <c r="J116" s="155">
        <v>0</v>
      </c>
      <c r="K116" s="155">
        <v>4.3</v>
      </c>
      <c r="L116" s="155">
        <v>0</v>
      </c>
      <c r="M116" s="155">
        <v>0</v>
      </c>
      <c r="N116" s="156"/>
      <c r="Q116" s="155">
        <v>13</v>
      </c>
      <c r="R116" s="155">
        <v>3.1</v>
      </c>
      <c r="S116" s="155" t="s">
        <v>420</v>
      </c>
      <c r="T116" s="155" t="s">
        <v>420</v>
      </c>
      <c r="U116" s="155">
        <v>0</v>
      </c>
      <c r="V116" s="155">
        <v>23.6</v>
      </c>
      <c r="W116" s="155">
        <v>29.2</v>
      </c>
      <c r="X116" s="155">
        <v>0</v>
      </c>
      <c r="Y116" s="155" t="s">
        <v>420</v>
      </c>
      <c r="Z116" s="155">
        <v>0</v>
      </c>
      <c r="AA116" s="155" t="s">
        <v>420</v>
      </c>
      <c r="AB116" s="155">
        <v>0</v>
      </c>
      <c r="AC116" s="155">
        <v>0</v>
      </c>
      <c r="AD116" s="156"/>
    </row>
    <row r="117" spans="1:30" x14ac:dyDescent="0.3">
      <c r="A117" s="155">
        <v>14</v>
      </c>
      <c r="B117" s="155" t="s">
        <v>420</v>
      </c>
      <c r="C117" s="155">
        <v>0.2</v>
      </c>
      <c r="D117" s="155">
        <v>1</v>
      </c>
      <c r="E117" s="155" t="s">
        <v>420</v>
      </c>
      <c r="F117" s="155" t="s">
        <v>420</v>
      </c>
      <c r="G117" s="155" t="s">
        <v>420</v>
      </c>
      <c r="H117" s="155">
        <v>0</v>
      </c>
      <c r="I117" s="155" t="s">
        <v>420</v>
      </c>
      <c r="J117" s="155">
        <v>0</v>
      </c>
      <c r="K117" s="155" t="s">
        <v>420</v>
      </c>
      <c r="L117" s="155">
        <v>5.5</v>
      </c>
      <c r="M117" s="155">
        <v>0.5</v>
      </c>
      <c r="N117" s="156"/>
      <c r="Q117" s="155">
        <v>14</v>
      </c>
      <c r="R117" s="155" t="s">
        <v>420</v>
      </c>
      <c r="S117" s="155">
        <v>1.6</v>
      </c>
      <c r="T117" s="155">
        <v>0.6</v>
      </c>
      <c r="U117" s="155">
        <v>0</v>
      </c>
      <c r="V117" s="155">
        <v>0</v>
      </c>
      <c r="W117" s="155">
        <v>12</v>
      </c>
      <c r="X117" s="155">
        <v>0</v>
      </c>
      <c r="Y117" s="155">
        <v>0.4</v>
      </c>
      <c r="Z117" s="155">
        <v>0</v>
      </c>
      <c r="AA117" s="155">
        <v>2.8</v>
      </c>
      <c r="AB117" s="155">
        <v>0</v>
      </c>
      <c r="AC117" s="155">
        <v>0.1</v>
      </c>
      <c r="AD117" s="156"/>
    </row>
    <row r="118" spans="1:30" x14ac:dyDescent="0.3">
      <c r="A118" s="155">
        <v>15</v>
      </c>
      <c r="B118" s="155">
        <v>0</v>
      </c>
      <c r="C118" s="155">
        <v>4.7</v>
      </c>
      <c r="D118" s="155" t="s">
        <v>420</v>
      </c>
      <c r="E118" s="155" t="s">
        <v>420</v>
      </c>
      <c r="F118" s="155" t="s">
        <v>420</v>
      </c>
      <c r="G118" s="155">
        <v>1</v>
      </c>
      <c r="H118" s="155" t="s">
        <v>420</v>
      </c>
      <c r="I118" s="155">
        <v>3.2</v>
      </c>
      <c r="J118" s="155" t="s">
        <v>420</v>
      </c>
      <c r="K118" s="155">
        <v>0.3</v>
      </c>
      <c r="L118" s="155">
        <v>0</v>
      </c>
      <c r="M118" s="155">
        <v>11.9</v>
      </c>
      <c r="N118" s="156"/>
      <c r="Q118" s="155">
        <v>15</v>
      </c>
      <c r="R118" s="155">
        <v>7.5</v>
      </c>
      <c r="S118" s="155">
        <v>13.8</v>
      </c>
      <c r="T118" s="155">
        <v>0</v>
      </c>
      <c r="U118" s="155">
        <v>0</v>
      </c>
      <c r="V118" s="155">
        <v>0</v>
      </c>
      <c r="W118" s="155">
        <v>0</v>
      </c>
      <c r="X118" s="155" t="s">
        <v>420</v>
      </c>
      <c r="Y118" s="155">
        <v>1.9</v>
      </c>
      <c r="Z118" s="155">
        <v>1</v>
      </c>
      <c r="AA118" s="155">
        <v>0</v>
      </c>
      <c r="AB118" s="155">
        <v>0</v>
      </c>
      <c r="AC118" s="155">
        <v>0.2</v>
      </c>
      <c r="AD118" s="156"/>
    </row>
    <row r="119" spans="1:30" x14ac:dyDescent="0.3">
      <c r="A119" s="155">
        <v>16</v>
      </c>
      <c r="B119" s="155">
        <v>11.8</v>
      </c>
      <c r="C119" s="155">
        <v>18.5</v>
      </c>
      <c r="D119" s="155">
        <v>0</v>
      </c>
      <c r="E119" s="155">
        <v>7</v>
      </c>
      <c r="F119" s="155">
        <v>0</v>
      </c>
      <c r="G119" s="155">
        <v>10</v>
      </c>
      <c r="H119" s="155">
        <v>0</v>
      </c>
      <c r="I119" s="155" t="s">
        <v>420</v>
      </c>
      <c r="J119" s="155">
        <v>0</v>
      </c>
      <c r="K119" s="155">
        <v>3.2</v>
      </c>
      <c r="L119" s="155">
        <v>55.5</v>
      </c>
      <c r="M119" s="155">
        <v>0.3</v>
      </c>
      <c r="N119" s="156"/>
      <c r="Q119" s="155">
        <v>16</v>
      </c>
      <c r="R119" s="155">
        <v>25.8</v>
      </c>
      <c r="S119" s="155" t="s">
        <v>420</v>
      </c>
      <c r="T119" s="155" t="s">
        <v>420</v>
      </c>
      <c r="U119" s="155">
        <v>3.7</v>
      </c>
      <c r="V119" s="155">
        <v>0</v>
      </c>
      <c r="W119" s="155">
        <v>9.5</v>
      </c>
      <c r="X119" s="155">
        <v>0</v>
      </c>
      <c r="Y119" s="155">
        <v>0</v>
      </c>
      <c r="Z119" s="155">
        <v>1.4</v>
      </c>
      <c r="AA119" s="155">
        <v>1</v>
      </c>
      <c r="AB119" s="155">
        <v>12.4</v>
      </c>
      <c r="AC119" s="155" t="s">
        <v>420</v>
      </c>
      <c r="AD119" s="156"/>
    </row>
    <row r="120" spans="1:30" x14ac:dyDescent="0.3">
      <c r="A120" s="155">
        <v>17</v>
      </c>
      <c r="B120" s="155">
        <v>1.8</v>
      </c>
      <c r="C120" s="155" t="s">
        <v>420</v>
      </c>
      <c r="D120" s="155">
        <v>9.5</v>
      </c>
      <c r="E120" s="155">
        <v>0</v>
      </c>
      <c r="F120" s="155">
        <v>0</v>
      </c>
      <c r="G120" s="155">
        <v>2.6</v>
      </c>
      <c r="H120" s="155">
        <v>0.2</v>
      </c>
      <c r="I120" s="155">
        <v>0.5</v>
      </c>
      <c r="J120" s="155" t="s">
        <v>420</v>
      </c>
      <c r="K120" s="155">
        <v>1.7</v>
      </c>
      <c r="L120" s="155">
        <v>23</v>
      </c>
      <c r="M120" s="155">
        <v>0.5</v>
      </c>
      <c r="N120" s="156"/>
      <c r="Q120" s="155">
        <v>17</v>
      </c>
      <c r="R120" s="155">
        <v>0.1</v>
      </c>
      <c r="S120" s="155">
        <v>0</v>
      </c>
      <c r="T120" s="155">
        <v>14.2</v>
      </c>
      <c r="U120" s="155">
        <v>0</v>
      </c>
      <c r="V120" s="155">
        <v>0</v>
      </c>
      <c r="W120" s="155">
        <v>16.5</v>
      </c>
      <c r="X120" s="155">
        <v>0</v>
      </c>
      <c r="Y120" s="155">
        <v>0</v>
      </c>
      <c r="Z120" s="155">
        <v>0</v>
      </c>
      <c r="AA120" s="155" t="s">
        <v>420</v>
      </c>
      <c r="AB120" s="155">
        <v>2.4</v>
      </c>
      <c r="AC120" s="155">
        <v>6.2</v>
      </c>
      <c r="AD120" s="156"/>
    </row>
    <row r="121" spans="1:30" x14ac:dyDescent="0.3">
      <c r="A121" s="155">
        <v>18</v>
      </c>
      <c r="B121" s="155">
        <v>59.6</v>
      </c>
      <c r="C121" s="155" t="s">
        <v>420</v>
      </c>
      <c r="D121" s="155">
        <v>0</v>
      </c>
      <c r="E121" s="155" t="s">
        <v>420</v>
      </c>
      <c r="F121" s="155">
        <v>0</v>
      </c>
      <c r="G121" s="155">
        <v>0</v>
      </c>
      <c r="H121" s="155" t="s">
        <v>420</v>
      </c>
      <c r="I121" s="155">
        <v>0</v>
      </c>
      <c r="J121" s="155" t="s">
        <v>420</v>
      </c>
      <c r="K121" s="155">
        <v>87.3</v>
      </c>
      <c r="L121" s="155">
        <v>6</v>
      </c>
      <c r="M121" s="155">
        <v>4.2</v>
      </c>
      <c r="N121" s="156"/>
      <c r="Q121" s="155">
        <v>18</v>
      </c>
      <c r="R121" s="155">
        <v>91.8</v>
      </c>
      <c r="S121" s="155">
        <v>3.4</v>
      </c>
      <c r="T121" s="155">
        <v>1.2</v>
      </c>
      <c r="U121" s="155">
        <v>0</v>
      </c>
      <c r="V121" s="155">
        <v>0</v>
      </c>
      <c r="W121" s="155">
        <v>0</v>
      </c>
      <c r="X121" s="155">
        <v>0</v>
      </c>
      <c r="Y121" s="155">
        <v>3.8</v>
      </c>
      <c r="Z121" s="155">
        <v>0</v>
      </c>
      <c r="AA121" s="155">
        <v>84.5</v>
      </c>
      <c r="AB121" s="155">
        <v>22.4</v>
      </c>
      <c r="AC121" s="155">
        <v>12.1</v>
      </c>
      <c r="AD121" s="156"/>
    </row>
    <row r="122" spans="1:30" x14ac:dyDescent="0.3">
      <c r="A122" s="155">
        <v>19</v>
      </c>
      <c r="B122" s="155">
        <v>43.8</v>
      </c>
      <c r="C122" s="155">
        <v>12</v>
      </c>
      <c r="D122" s="155">
        <v>16</v>
      </c>
      <c r="E122" s="155" t="s">
        <v>420</v>
      </c>
      <c r="F122" s="155">
        <v>0</v>
      </c>
      <c r="G122" s="155">
        <v>1.5</v>
      </c>
      <c r="H122" s="155">
        <v>0</v>
      </c>
      <c r="I122" s="155">
        <v>0</v>
      </c>
      <c r="J122" s="155">
        <v>0</v>
      </c>
      <c r="K122" s="155">
        <v>38</v>
      </c>
      <c r="L122" s="155">
        <v>0.5</v>
      </c>
      <c r="M122" s="155" t="s">
        <v>420</v>
      </c>
      <c r="N122" s="156"/>
      <c r="Q122" s="155">
        <v>19</v>
      </c>
      <c r="R122" s="155">
        <v>9.1999999999999993</v>
      </c>
      <c r="S122" s="155" t="s">
        <v>420</v>
      </c>
      <c r="T122" s="155">
        <v>30.5</v>
      </c>
      <c r="U122" s="155">
        <v>0</v>
      </c>
      <c r="V122" s="155">
        <v>1.1000000000000001</v>
      </c>
      <c r="W122" s="155" t="s">
        <v>420</v>
      </c>
      <c r="X122" s="155">
        <v>0</v>
      </c>
      <c r="Y122" s="155">
        <v>0.3</v>
      </c>
      <c r="Z122" s="155">
        <v>0</v>
      </c>
      <c r="AA122" s="155">
        <v>55.5</v>
      </c>
      <c r="AB122" s="155">
        <v>2.4</v>
      </c>
      <c r="AC122" s="155">
        <v>0</v>
      </c>
      <c r="AD122" s="156"/>
    </row>
    <row r="123" spans="1:30" x14ac:dyDescent="0.3">
      <c r="A123" s="155">
        <v>20</v>
      </c>
      <c r="B123" s="155">
        <v>3.6</v>
      </c>
      <c r="C123" s="155" t="s">
        <v>420</v>
      </c>
      <c r="D123" s="155">
        <v>39.299999999999997</v>
      </c>
      <c r="E123" s="155">
        <v>17</v>
      </c>
      <c r="F123" s="155">
        <v>2.5</v>
      </c>
      <c r="G123" s="155">
        <v>0</v>
      </c>
      <c r="H123" s="155" t="s">
        <v>420</v>
      </c>
      <c r="I123" s="155">
        <v>0</v>
      </c>
      <c r="J123" s="155" t="s">
        <v>420</v>
      </c>
      <c r="K123" s="155">
        <v>27.8</v>
      </c>
      <c r="L123" s="155" t="s">
        <v>420</v>
      </c>
      <c r="M123" s="155">
        <v>0</v>
      </c>
      <c r="N123" s="156"/>
      <c r="Q123" s="155">
        <v>20</v>
      </c>
      <c r="R123" s="155">
        <v>4.8</v>
      </c>
      <c r="S123" s="155">
        <v>3.8</v>
      </c>
      <c r="T123" s="155">
        <v>27</v>
      </c>
      <c r="U123" s="155">
        <v>10.1</v>
      </c>
      <c r="V123" s="155">
        <v>36.1</v>
      </c>
      <c r="W123" s="155">
        <v>0</v>
      </c>
      <c r="X123" s="155">
        <v>0</v>
      </c>
      <c r="Y123" s="155">
        <v>0</v>
      </c>
      <c r="Z123" s="155">
        <v>0.2</v>
      </c>
      <c r="AA123" s="155">
        <v>3.2</v>
      </c>
      <c r="AB123" s="155">
        <v>0</v>
      </c>
      <c r="AC123" s="155">
        <v>0</v>
      </c>
      <c r="AD123" s="156"/>
    </row>
    <row r="124" spans="1:30" x14ac:dyDescent="0.3">
      <c r="A124" s="155">
        <v>21</v>
      </c>
      <c r="B124" s="155">
        <v>21.7</v>
      </c>
      <c r="C124" s="155">
        <v>35.9</v>
      </c>
      <c r="D124" s="155">
        <v>15.5</v>
      </c>
      <c r="E124" s="155" t="s">
        <v>420</v>
      </c>
      <c r="F124" s="155">
        <v>0</v>
      </c>
      <c r="G124" s="155" t="s">
        <v>420</v>
      </c>
      <c r="H124" s="155">
        <v>0</v>
      </c>
      <c r="I124" s="155" t="s">
        <v>420</v>
      </c>
      <c r="J124" s="155">
        <v>0.2</v>
      </c>
      <c r="K124" s="155">
        <v>0</v>
      </c>
      <c r="L124" s="155" t="s">
        <v>420</v>
      </c>
      <c r="M124" s="155">
        <v>0</v>
      </c>
      <c r="N124" s="156"/>
      <c r="Q124" s="155">
        <v>21</v>
      </c>
      <c r="R124" s="155">
        <v>32.1</v>
      </c>
      <c r="S124" s="155">
        <v>35.799999999999997</v>
      </c>
      <c r="T124" s="155">
        <v>2.2999999999999998</v>
      </c>
      <c r="U124" s="155">
        <v>3</v>
      </c>
      <c r="V124" s="155">
        <v>0</v>
      </c>
      <c r="W124" s="155" t="s">
        <v>420</v>
      </c>
      <c r="X124" s="155">
        <v>0</v>
      </c>
      <c r="Y124" s="155">
        <v>0</v>
      </c>
      <c r="Z124" s="155">
        <v>0</v>
      </c>
      <c r="AA124" s="155">
        <v>0</v>
      </c>
      <c r="AB124" s="155">
        <v>0</v>
      </c>
      <c r="AC124" s="155">
        <v>0.8</v>
      </c>
      <c r="AD124" s="156"/>
    </row>
    <row r="125" spans="1:30" x14ac:dyDescent="0.3">
      <c r="A125" s="155">
        <v>22</v>
      </c>
      <c r="B125" s="155">
        <v>6.5</v>
      </c>
      <c r="C125" s="155">
        <v>31.9</v>
      </c>
      <c r="D125" s="155" t="s">
        <v>420</v>
      </c>
      <c r="E125" s="155">
        <v>0</v>
      </c>
      <c r="F125" s="155">
        <v>0</v>
      </c>
      <c r="G125" s="155" t="s">
        <v>420</v>
      </c>
      <c r="H125" s="155" t="s">
        <v>420</v>
      </c>
      <c r="I125" s="155">
        <v>2</v>
      </c>
      <c r="J125" s="155">
        <v>0</v>
      </c>
      <c r="K125" s="155">
        <v>8.5</v>
      </c>
      <c r="L125" s="155">
        <v>0</v>
      </c>
      <c r="M125" s="155">
        <v>32.700000000000003</v>
      </c>
      <c r="N125" s="156"/>
      <c r="Q125" s="155">
        <v>22</v>
      </c>
      <c r="R125" s="155">
        <v>0</v>
      </c>
      <c r="S125" s="155">
        <v>38.799999999999997</v>
      </c>
      <c r="T125" s="155" t="s">
        <v>420</v>
      </c>
      <c r="U125" s="155" t="s">
        <v>420</v>
      </c>
      <c r="V125" s="155">
        <v>0</v>
      </c>
      <c r="W125" s="155">
        <v>0</v>
      </c>
      <c r="X125" s="155">
        <v>0</v>
      </c>
      <c r="Y125" s="155">
        <v>4.5</v>
      </c>
      <c r="Z125" s="155">
        <v>0</v>
      </c>
      <c r="AA125" s="155">
        <v>3.4</v>
      </c>
      <c r="AB125" s="155">
        <v>0</v>
      </c>
      <c r="AC125" s="155">
        <v>6.9</v>
      </c>
      <c r="AD125" s="156"/>
    </row>
    <row r="126" spans="1:30" x14ac:dyDescent="0.3">
      <c r="A126" s="155">
        <v>23</v>
      </c>
      <c r="B126" s="155">
        <v>3.2</v>
      </c>
      <c r="C126" s="155">
        <v>80.5</v>
      </c>
      <c r="D126" s="155" t="s">
        <v>420</v>
      </c>
      <c r="E126" s="155" t="s">
        <v>420</v>
      </c>
      <c r="F126" s="155">
        <v>0</v>
      </c>
      <c r="G126" s="155" t="s">
        <v>420</v>
      </c>
      <c r="H126" s="155">
        <v>0</v>
      </c>
      <c r="I126" s="155">
        <v>1.6</v>
      </c>
      <c r="J126" s="155">
        <v>18</v>
      </c>
      <c r="K126" s="155">
        <v>0.1</v>
      </c>
      <c r="L126" s="155">
        <v>13.5</v>
      </c>
      <c r="M126" s="155">
        <v>50.2</v>
      </c>
      <c r="N126" s="156"/>
      <c r="Q126" s="155">
        <v>23</v>
      </c>
      <c r="R126" s="155">
        <v>18</v>
      </c>
      <c r="S126" s="155">
        <v>58.9</v>
      </c>
      <c r="T126" s="155">
        <v>0.5</v>
      </c>
      <c r="U126" s="155">
        <v>0</v>
      </c>
      <c r="V126" s="155">
        <v>0</v>
      </c>
      <c r="W126" s="155" t="s">
        <v>420</v>
      </c>
      <c r="X126" s="155" t="s">
        <v>420</v>
      </c>
      <c r="Y126" s="155" t="s">
        <v>420</v>
      </c>
      <c r="Z126" s="155">
        <v>0.3</v>
      </c>
      <c r="AA126" s="155" t="s">
        <v>420</v>
      </c>
      <c r="AB126" s="155">
        <v>4.2</v>
      </c>
      <c r="AC126" s="155">
        <v>28.4</v>
      </c>
      <c r="AD126" s="156"/>
    </row>
    <row r="127" spans="1:30" x14ac:dyDescent="0.3">
      <c r="A127" s="155">
        <v>24</v>
      </c>
      <c r="B127" s="155">
        <v>0</v>
      </c>
      <c r="C127" s="155">
        <v>4.0999999999999996</v>
      </c>
      <c r="D127" s="155" t="s">
        <v>420</v>
      </c>
      <c r="E127" s="155" t="s">
        <v>420</v>
      </c>
      <c r="F127" s="155" t="s">
        <v>420</v>
      </c>
      <c r="G127" s="155">
        <v>0</v>
      </c>
      <c r="H127" s="155">
        <v>0</v>
      </c>
      <c r="I127" s="155">
        <v>0</v>
      </c>
      <c r="J127" s="155">
        <v>0</v>
      </c>
      <c r="K127" s="155">
        <v>30.5</v>
      </c>
      <c r="L127" s="155">
        <v>21.4</v>
      </c>
      <c r="M127" s="155">
        <v>53</v>
      </c>
      <c r="N127" s="156"/>
      <c r="Q127" s="155">
        <v>24</v>
      </c>
      <c r="R127" s="155">
        <v>0</v>
      </c>
      <c r="S127" s="155">
        <v>7</v>
      </c>
      <c r="T127" s="155">
        <v>0</v>
      </c>
      <c r="U127" s="155">
        <v>0</v>
      </c>
      <c r="V127" s="155">
        <v>0</v>
      </c>
      <c r="W127" s="155">
        <v>0</v>
      </c>
      <c r="X127" s="155">
        <v>0</v>
      </c>
      <c r="Y127" s="155">
        <v>0</v>
      </c>
      <c r="Z127" s="155">
        <v>0</v>
      </c>
      <c r="AA127" s="155">
        <v>3.5</v>
      </c>
      <c r="AB127" s="155">
        <v>34.4</v>
      </c>
      <c r="AC127" s="155">
        <v>108</v>
      </c>
      <c r="AD127" s="156"/>
    </row>
    <row r="128" spans="1:30" x14ac:dyDescent="0.3">
      <c r="A128" s="155">
        <v>25</v>
      </c>
      <c r="B128" s="155" t="s">
        <v>420</v>
      </c>
      <c r="C128" s="155" t="s">
        <v>420</v>
      </c>
      <c r="D128" s="155">
        <v>36</v>
      </c>
      <c r="E128" s="155">
        <v>0</v>
      </c>
      <c r="F128" s="155" t="s">
        <v>420</v>
      </c>
      <c r="G128" s="155" t="s">
        <v>420</v>
      </c>
      <c r="H128" s="155" t="s">
        <v>420</v>
      </c>
      <c r="I128" s="155">
        <v>0</v>
      </c>
      <c r="J128" s="155">
        <v>1.4</v>
      </c>
      <c r="K128" s="155">
        <v>65</v>
      </c>
      <c r="L128" s="155">
        <v>7.6</v>
      </c>
      <c r="M128" s="155">
        <v>35.9</v>
      </c>
      <c r="N128" s="156"/>
      <c r="Q128" s="155">
        <v>25</v>
      </c>
      <c r="R128" s="155">
        <v>0</v>
      </c>
      <c r="S128" s="155">
        <v>0</v>
      </c>
      <c r="T128" s="155">
        <v>30.3</v>
      </c>
      <c r="U128" s="155">
        <v>0.9</v>
      </c>
      <c r="V128" s="155">
        <v>0.9</v>
      </c>
      <c r="W128" s="155">
        <v>0</v>
      </c>
      <c r="X128" s="155">
        <v>0</v>
      </c>
      <c r="Y128" s="155">
        <v>0</v>
      </c>
      <c r="Z128" s="155">
        <v>1.8</v>
      </c>
      <c r="AA128" s="155">
        <v>76.5</v>
      </c>
      <c r="AB128" s="155">
        <v>33.1</v>
      </c>
      <c r="AC128" s="155">
        <v>47.3</v>
      </c>
      <c r="AD128" s="156"/>
    </row>
    <row r="129" spans="1:30" x14ac:dyDescent="0.3">
      <c r="A129" s="155">
        <v>26</v>
      </c>
      <c r="B129" s="155" t="s">
        <v>420</v>
      </c>
      <c r="C129" s="155">
        <v>30.5</v>
      </c>
      <c r="D129" s="155" t="s">
        <v>420</v>
      </c>
      <c r="E129" s="155">
        <v>0.8</v>
      </c>
      <c r="F129" s="155" t="s">
        <v>420</v>
      </c>
      <c r="G129" s="155">
        <v>5.2</v>
      </c>
      <c r="H129" s="155" t="s">
        <v>420</v>
      </c>
      <c r="I129" s="155" t="s">
        <v>420</v>
      </c>
      <c r="J129" s="155">
        <v>0</v>
      </c>
      <c r="K129" s="155">
        <v>29</v>
      </c>
      <c r="L129" s="155" t="s">
        <v>420</v>
      </c>
      <c r="M129" s="155">
        <v>55</v>
      </c>
      <c r="N129" s="156"/>
      <c r="Q129" s="155">
        <v>26</v>
      </c>
      <c r="R129" s="155">
        <v>0</v>
      </c>
      <c r="S129" s="155">
        <v>6.6</v>
      </c>
      <c r="T129" s="155">
        <v>0</v>
      </c>
      <c r="U129" s="155" t="s">
        <v>420</v>
      </c>
      <c r="V129" s="155">
        <v>5.8</v>
      </c>
      <c r="W129" s="155">
        <v>1</v>
      </c>
      <c r="X129" s="155">
        <v>0</v>
      </c>
      <c r="Y129" s="155">
        <v>0</v>
      </c>
      <c r="Z129" s="155">
        <v>0</v>
      </c>
      <c r="AA129" s="155">
        <v>54.2</v>
      </c>
      <c r="AB129" s="155">
        <v>0</v>
      </c>
      <c r="AC129" s="155">
        <v>27.3</v>
      </c>
      <c r="AD129" s="156"/>
    </row>
    <row r="130" spans="1:30" x14ac:dyDescent="0.3">
      <c r="A130" s="155">
        <v>27</v>
      </c>
      <c r="B130" s="155">
        <v>4.5</v>
      </c>
      <c r="C130" s="155">
        <v>0.2</v>
      </c>
      <c r="D130" s="155">
        <v>52</v>
      </c>
      <c r="E130" s="155">
        <v>0</v>
      </c>
      <c r="F130" s="155">
        <v>28.5</v>
      </c>
      <c r="G130" s="155">
        <v>4.5</v>
      </c>
      <c r="H130" s="155" t="s">
        <v>420</v>
      </c>
      <c r="I130" s="155">
        <v>0</v>
      </c>
      <c r="J130" s="155" t="s">
        <v>420</v>
      </c>
      <c r="K130" s="155">
        <v>19.5</v>
      </c>
      <c r="L130" s="155">
        <v>8.9</v>
      </c>
      <c r="M130" s="155">
        <v>3.6</v>
      </c>
      <c r="N130" s="156"/>
      <c r="Q130" s="155">
        <v>27</v>
      </c>
      <c r="R130" s="155">
        <v>24.3</v>
      </c>
      <c r="S130" s="155">
        <v>1.6</v>
      </c>
      <c r="T130" s="155">
        <v>9.4</v>
      </c>
      <c r="U130" s="155">
        <v>0</v>
      </c>
      <c r="V130" s="155">
        <v>99.4</v>
      </c>
      <c r="W130" s="155">
        <v>2</v>
      </c>
      <c r="X130" s="155">
        <v>0</v>
      </c>
      <c r="Y130" s="155">
        <v>0</v>
      </c>
      <c r="Z130" s="155">
        <v>0</v>
      </c>
      <c r="AA130" s="155">
        <v>1.7</v>
      </c>
      <c r="AB130" s="155">
        <v>3.9</v>
      </c>
      <c r="AC130" s="155">
        <v>6</v>
      </c>
      <c r="AD130" s="156"/>
    </row>
    <row r="131" spans="1:30" x14ac:dyDescent="0.3">
      <c r="A131" s="155">
        <v>28</v>
      </c>
      <c r="B131" s="155">
        <v>4.5</v>
      </c>
      <c r="C131" s="155" t="s">
        <v>420</v>
      </c>
      <c r="D131" s="155">
        <v>1.2</v>
      </c>
      <c r="E131" s="155" t="s">
        <v>420</v>
      </c>
      <c r="F131" s="155" t="s">
        <v>420</v>
      </c>
      <c r="G131" s="155">
        <v>0</v>
      </c>
      <c r="H131" s="155">
        <v>0</v>
      </c>
      <c r="I131" s="155">
        <v>0</v>
      </c>
      <c r="J131" s="155" t="s">
        <v>420</v>
      </c>
      <c r="K131" s="155">
        <v>19.2</v>
      </c>
      <c r="L131" s="155">
        <v>8.6999999999999993</v>
      </c>
      <c r="M131" s="155">
        <v>5.5</v>
      </c>
      <c r="N131" s="156"/>
      <c r="Q131" s="155">
        <v>28</v>
      </c>
      <c r="R131" s="155">
        <v>14.3</v>
      </c>
      <c r="S131" s="155">
        <v>0</v>
      </c>
      <c r="T131" s="155">
        <v>17.100000000000001</v>
      </c>
      <c r="U131" s="155">
        <v>0</v>
      </c>
      <c r="V131" s="155">
        <v>10.5</v>
      </c>
      <c r="W131" s="155">
        <v>0</v>
      </c>
      <c r="X131" s="155">
        <v>0</v>
      </c>
      <c r="Y131" s="155" t="s">
        <v>420</v>
      </c>
      <c r="Z131" s="155">
        <v>0.7</v>
      </c>
      <c r="AA131" s="155">
        <v>13.8</v>
      </c>
      <c r="AB131" s="155">
        <v>5.9</v>
      </c>
      <c r="AC131" s="155">
        <v>2.2999999999999998</v>
      </c>
      <c r="AD131" s="156"/>
    </row>
    <row r="132" spans="1:30" x14ac:dyDescent="0.3">
      <c r="A132" s="155">
        <v>29</v>
      </c>
      <c r="B132" s="155">
        <v>1.8</v>
      </c>
      <c r="C132" s="155">
        <v>2.2000000000000002</v>
      </c>
      <c r="D132" s="155">
        <v>0</v>
      </c>
      <c r="E132" s="155" t="s">
        <v>420</v>
      </c>
      <c r="F132" s="155" t="s">
        <v>420</v>
      </c>
      <c r="G132" s="155">
        <v>20.3</v>
      </c>
      <c r="H132" s="155" t="s">
        <v>420</v>
      </c>
      <c r="I132" s="155" t="s">
        <v>420</v>
      </c>
      <c r="J132" s="155">
        <v>0</v>
      </c>
      <c r="K132" s="155">
        <v>0</v>
      </c>
      <c r="L132" s="155">
        <v>17.100000000000001</v>
      </c>
      <c r="M132" s="155">
        <v>8</v>
      </c>
      <c r="N132" s="156"/>
      <c r="Q132" s="155">
        <v>29</v>
      </c>
      <c r="R132" s="155">
        <v>3.8</v>
      </c>
      <c r="S132" s="155">
        <v>0</v>
      </c>
      <c r="T132" s="155">
        <v>0.9</v>
      </c>
      <c r="U132" s="155">
        <v>0</v>
      </c>
      <c r="V132" s="155">
        <v>0</v>
      </c>
      <c r="W132" s="155">
        <v>20.3</v>
      </c>
      <c r="X132" s="155">
        <v>0</v>
      </c>
      <c r="Y132" s="155" t="s">
        <v>420</v>
      </c>
      <c r="Z132" s="155">
        <v>0</v>
      </c>
      <c r="AA132" s="155">
        <v>0</v>
      </c>
      <c r="AB132" s="155">
        <v>40.799999999999997</v>
      </c>
      <c r="AC132" s="155">
        <v>35.6</v>
      </c>
      <c r="AD132" s="156"/>
    </row>
    <row r="133" spans="1:30" x14ac:dyDescent="0.3">
      <c r="A133" s="155">
        <v>30</v>
      </c>
      <c r="B133" s="155">
        <v>5.4</v>
      </c>
      <c r="C133" s="157"/>
      <c r="D133" s="155">
        <v>0</v>
      </c>
      <c r="E133" s="155" t="s">
        <v>420</v>
      </c>
      <c r="F133" s="155">
        <v>0</v>
      </c>
      <c r="G133" s="155">
        <v>1</v>
      </c>
      <c r="H133" s="155">
        <v>0</v>
      </c>
      <c r="I133" s="155">
        <v>0</v>
      </c>
      <c r="J133" s="155">
        <v>4</v>
      </c>
      <c r="K133" s="155">
        <v>0</v>
      </c>
      <c r="L133" s="155">
        <v>3</v>
      </c>
      <c r="M133" s="155">
        <v>2</v>
      </c>
      <c r="N133" s="156"/>
      <c r="Q133" s="155">
        <v>30</v>
      </c>
      <c r="R133" s="155">
        <v>0.4</v>
      </c>
      <c r="S133" s="157"/>
      <c r="T133" s="155" t="s">
        <v>420</v>
      </c>
      <c r="U133" s="155">
        <v>0</v>
      </c>
      <c r="V133" s="155">
        <v>0</v>
      </c>
      <c r="W133" s="155">
        <v>2</v>
      </c>
      <c r="X133" s="155">
        <v>0.2</v>
      </c>
      <c r="Y133" s="155">
        <v>0.1</v>
      </c>
      <c r="Z133" s="155">
        <v>1.3</v>
      </c>
      <c r="AA133" s="155">
        <v>0</v>
      </c>
      <c r="AB133" s="155">
        <v>10.1</v>
      </c>
      <c r="AC133" s="155">
        <v>1</v>
      </c>
      <c r="AD133" s="156"/>
    </row>
    <row r="134" spans="1:30" x14ac:dyDescent="0.3">
      <c r="A134" s="155">
        <v>31</v>
      </c>
      <c r="B134" s="155">
        <v>15.9</v>
      </c>
      <c r="C134" s="157"/>
      <c r="D134" s="155" t="s">
        <v>420</v>
      </c>
      <c r="E134" s="157"/>
      <c r="F134" s="155">
        <v>0</v>
      </c>
      <c r="G134" s="157"/>
      <c r="H134" s="155" t="s">
        <v>420</v>
      </c>
      <c r="I134" s="155" t="s">
        <v>420</v>
      </c>
      <c r="J134" s="157"/>
      <c r="K134" s="155" t="s">
        <v>420</v>
      </c>
      <c r="L134" s="157"/>
      <c r="M134" s="155" t="s">
        <v>420</v>
      </c>
      <c r="N134" s="156"/>
      <c r="Q134" s="155">
        <v>31</v>
      </c>
      <c r="R134" s="155">
        <v>20.399999999999999</v>
      </c>
      <c r="S134" s="157"/>
      <c r="T134" s="155">
        <v>0</v>
      </c>
      <c r="U134" s="157"/>
      <c r="V134" s="155">
        <v>0</v>
      </c>
      <c r="W134" s="157"/>
      <c r="X134" s="155">
        <v>0</v>
      </c>
      <c r="Y134" s="155">
        <v>0.9</v>
      </c>
      <c r="Z134" s="157">
        <v>0</v>
      </c>
      <c r="AA134" s="155">
        <v>0</v>
      </c>
      <c r="AB134" s="157"/>
      <c r="AC134" s="155">
        <v>0</v>
      </c>
      <c r="AD134" s="156"/>
    </row>
    <row r="135" spans="1:30" x14ac:dyDescent="0.3">
      <c r="A135" s="156" t="s">
        <v>421</v>
      </c>
      <c r="B135" s="158">
        <f>MAX(B104:B134)</f>
        <v>59.6</v>
      </c>
      <c r="C135" s="158">
        <f t="shared" ref="C135:L135" si="28">MAX(C104:C134)</f>
        <v>80.5</v>
      </c>
      <c r="D135" s="158">
        <f t="shared" si="28"/>
        <v>93.5</v>
      </c>
      <c r="E135" s="158">
        <f t="shared" si="28"/>
        <v>44.2</v>
      </c>
      <c r="F135" s="158">
        <f t="shared" si="28"/>
        <v>32</v>
      </c>
      <c r="G135" s="158">
        <f t="shared" si="28"/>
        <v>20.3</v>
      </c>
      <c r="H135" s="158">
        <f>MAX(H104:H134)</f>
        <v>8.6</v>
      </c>
      <c r="I135" s="159" t="s">
        <v>420</v>
      </c>
      <c r="J135" s="158">
        <f t="shared" si="28"/>
        <v>48.5</v>
      </c>
      <c r="K135" s="158">
        <f t="shared" si="28"/>
        <v>120</v>
      </c>
      <c r="L135" s="158">
        <f t="shared" si="28"/>
        <v>55.5</v>
      </c>
      <c r="M135" s="159">
        <v>28.6</v>
      </c>
      <c r="N135" s="160">
        <f>MAX(B135:M135)</f>
        <v>120</v>
      </c>
      <c r="Q135" s="156" t="s">
        <v>421</v>
      </c>
      <c r="R135" s="158">
        <f>MAX(R104:R134)</f>
        <v>91.8</v>
      </c>
      <c r="S135" s="158">
        <f t="shared" ref="S135:AC135" si="29">MAX(S104:S134)</f>
        <v>58.9</v>
      </c>
      <c r="T135" s="158">
        <f t="shared" si="29"/>
        <v>93.3</v>
      </c>
      <c r="U135" s="158">
        <f t="shared" si="29"/>
        <v>45.2</v>
      </c>
      <c r="V135" s="158">
        <f t="shared" si="29"/>
        <v>99.4</v>
      </c>
      <c r="W135" s="158">
        <f t="shared" si="29"/>
        <v>29.2</v>
      </c>
      <c r="X135" s="158">
        <f>MAX(X104:X134)</f>
        <v>4.5999999999999996</v>
      </c>
      <c r="Y135" s="159">
        <v>0</v>
      </c>
      <c r="Z135" s="158">
        <f t="shared" si="29"/>
        <v>59.2</v>
      </c>
      <c r="AA135" s="158">
        <f t="shared" si="29"/>
        <v>84.5</v>
      </c>
      <c r="AB135" s="158">
        <f t="shared" si="29"/>
        <v>41.7</v>
      </c>
      <c r="AC135" s="158">
        <f t="shared" si="29"/>
        <v>108</v>
      </c>
      <c r="AD135" s="160">
        <f>MAX(R135:AC135)</f>
        <v>108</v>
      </c>
    </row>
    <row r="136" spans="1:30" x14ac:dyDescent="0.3">
      <c r="A136" s="156" t="s">
        <v>422</v>
      </c>
      <c r="B136" s="161">
        <f>SUM(B104:B134)</f>
        <v>327.2</v>
      </c>
      <c r="C136" s="161">
        <f t="shared" ref="C136:M136" si="30">SUM(C104:C134)</f>
        <v>275.79999999999995</v>
      </c>
      <c r="D136" s="161">
        <f t="shared" si="30"/>
        <v>316.2</v>
      </c>
      <c r="E136" s="161">
        <f t="shared" si="30"/>
        <v>103.5</v>
      </c>
      <c r="F136" s="161">
        <f t="shared" si="30"/>
        <v>69.099999999999994</v>
      </c>
      <c r="G136" s="161">
        <f t="shared" si="30"/>
        <v>56.2</v>
      </c>
      <c r="H136" s="161">
        <f t="shared" si="30"/>
        <v>14.099999999999998</v>
      </c>
      <c r="I136" s="161">
        <f t="shared" si="30"/>
        <v>39.600000000000009</v>
      </c>
      <c r="J136" s="161">
        <f t="shared" si="30"/>
        <v>129.19999999999999</v>
      </c>
      <c r="K136" s="161">
        <f t="shared" si="30"/>
        <v>615.90000000000009</v>
      </c>
      <c r="L136" s="161">
        <f t="shared" si="30"/>
        <v>237.7</v>
      </c>
      <c r="M136" s="161">
        <f t="shared" si="30"/>
        <v>323.40000000000003</v>
      </c>
      <c r="N136" s="160">
        <f>SUM(B136:M136)</f>
        <v>2507.9</v>
      </c>
      <c r="Q136" s="156" t="s">
        <v>422</v>
      </c>
      <c r="R136" s="161">
        <f>SUM(R104:R134)</f>
        <v>380.90000000000003</v>
      </c>
      <c r="S136" s="161">
        <f t="shared" ref="S136:AC136" si="31">SUM(S104:S134)</f>
        <v>240.49999999999997</v>
      </c>
      <c r="T136" s="161">
        <f t="shared" si="31"/>
        <v>282.39999999999998</v>
      </c>
      <c r="U136" s="161">
        <f t="shared" si="31"/>
        <v>111.9</v>
      </c>
      <c r="V136" s="161">
        <f t="shared" si="31"/>
        <v>181.40000000000003</v>
      </c>
      <c r="W136" s="161">
        <f t="shared" si="31"/>
        <v>104.39999999999999</v>
      </c>
      <c r="X136" s="161">
        <f t="shared" si="31"/>
        <v>5</v>
      </c>
      <c r="Y136" s="161">
        <f t="shared" si="31"/>
        <v>61.8</v>
      </c>
      <c r="Z136" s="161">
        <f t="shared" si="31"/>
        <v>100.4</v>
      </c>
      <c r="AA136" s="161">
        <f t="shared" si="31"/>
        <v>584.29999999999995</v>
      </c>
      <c r="AB136" s="161">
        <f t="shared" si="31"/>
        <v>226.00000000000003</v>
      </c>
      <c r="AC136" s="161">
        <f t="shared" si="31"/>
        <v>307.10000000000002</v>
      </c>
      <c r="AD136" s="160">
        <f>SUM(R136:AC136)</f>
        <v>2586.1</v>
      </c>
    </row>
    <row r="137" spans="1:30" x14ac:dyDescent="0.3">
      <c r="A137" s="156" t="s">
        <v>423</v>
      </c>
      <c r="B137" s="162">
        <f>COUNTIF(B104:B134,"&gt;0")</f>
        <v>23</v>
      </c>
      <c r="C137" s="162">
        <f t="shared" ref="C137:M137" si="32">COUNTIF(C104:C134,"&gt;0")</f>
        <v>19</v>
      </c>
      <c r="D137" s="162">
        <f t="shared" si="32"/>
        <v>18</v>
      </c>
      <c r="E137" s="162">
        <f t="shared" si="32"/>
        <v>8</v>
      </c>
      <c r="F137" s="162">
        <f t="shared" si="32"/>
        <v>5</v>
      </c>
      <c r="G137" s="162">
        <f t="shared" si="32"/>
        <v>13</v>
      </c>
      <c r="H137" s="162">
        <f t="shared" si="32"/>
        <v>6</v>
      </c>
      <c r="I137" s="162">
        <f t="shared" si="32"/>
        <v>12</v>
      </c>
      <c r="J137" s="162">
        <f t="shared" si="32"/>
        <v>9</v>
      </c>
      <c r="K137" s="162">
        <f t="shared" si="32"/>
        <v>25</v>
      </c>
      <c r="L137" s="162">
        <f t="shared" si="32"/>
        <v>19</v>
      </c>
      <c r="M137" s="162">
        <f t="shared" si="32"/>
        <v>19</v>
      </c>
      <c r="N137" s="160">
        <f>SUM(B137:M137)</f>
        <v>176</v>
      </c>
      <c r="Q137" s="156" t="s">
        <v>423</v>
      </c>
      <c r="R137" s="162">
        <f>COUNTIF(R104:R134,"&gt;0")</f>
        <v>23</v>
      </c>
      <c r="S137" s="162">
        <f t="shared" ref="S137:AC137" si="33">COUNTIF(S104:S134,"&gt;0")</f>
        <v>19</v>
      </c>
      <c r="T137" s="162">
        <f t="shared" si="33"/>
        <v>19</v>
      </c>
      <c r="U137" s="162">
        <f t="shared" si="33"/>
        <v>11</v>
      </c>
      <c r="V137" s="162">
        <f t="shared" si="33"/>
        <v>9</v>
      </c>
      <c r="W137" s="162">
        <f t="shared" si="33"/>
        <v>13</v>
      </c>
      <c r="X137" s="162">
        <f t="shared" si="33"/>
        <v>3</v>
      </c>
      <c r="Y137" s="162">
        <f t="shared" si="33"/>
        <v>12</v>
      </c>
      <c r="Z137" s="162">
        <f t="shared" si="33"/>
        <v>10</v>
      </c>
      <c r="AA137" s="162">
        <f t="shared" si="33"/>
        <v>22</v>
      </c>
      <c r="AB137" s="162">
        <f t="shared" si="33"/>
        <v>16</v>
      </c>
      <c r="AC137" s="162">
        <f t="shared" si="33"/>
        <v>19</v>
      </c>
      <c r="AD137" s="160">
        <f>SUM(R137:AC137)</f>
        <v>176</v>
      </c>
    </row>
    <row r="138" spans="1:30" x14ac:dyDescent="0.3">
      <c r="A138" s="156" t="s">
        <v>424</v>
      </c>
      <c r="B138" s="161">
        <f>SUM(B104:B118)</f>
        <v>143.10000000000002</v>
      </c>
      <c r="C138" s="161">
        <f t="shared" ref="C138:M138" si="34">SUM(C104:C118)</f>
        <v>60.000000000000007</v>
      </c>
      <c r="D138" s="161">
        <f t="shared" si="34"/>
        <v>146.69999999999999</v>
      </c>
      <c r="E138" s="161">
        <f t="shared" si="34"/>
        <v>78.7</v>
      </c>
      <c r="F138" s="161">
        <f t="shared" si="34"/>
        <v>38.1</v>
      </c>
      <c r="G138" s="161">
        <f t="shared" si="34"/>
        <v>11.1</v>
      </c>
      <c r="H138" s="161">
        <f t="shared" si="34"/>
        <v>13.899999999999999</v>
      </c>
      <c r="I138" s="161">
        <f t="shared" si="34"/>
        <v>35.500000000000007</v>
      </c>
      <c r="J138" s="161">
        <f t="shared" si="34"/>
        <v>105.6</v>
      </c>
      <c r="K138" s="161">
        <f t="shared" si="34"/>
        <v>286.10000000000002</v>
      </c>
      <c r="L138" s="161">
        <f t="shared" si="34"/>
        <v>72.5</v>
      </c>
      <c r="M138" s="161">
        <f t="shared" si="34"/>
        <v>72.5</v>
      </c>
      <c r="N138" s="156"/>
      <c r="Q138" s="156" t="s">
        <v>424</v>
      </c>
      <c r="R138" s="161">
        <f>SUM(R104:R118)</f>
        <v>135.9</v>
      </c>
      <c r="S138" s="161">
        <f t="shared" ref="S138:AC138" si="35">SUM(S104:S118)</f>
        <v>84.59999999999998</v>
      </c>
      <c r="T138" s="161">
        <f t="shared" si="35"/>
        <v>149</v>
      </c>
      <c r="U138" s="161">
        <f t="shared" si="35"/>
        <v>94.2</v>
      </c>
      <c r="V138" s="161">
        <f t="shared" si="35"/>
        <v>27.6</v>
      </c>
      <c r="W138" s="161">
        <f t="shared" si="35"/>
        <v>53.099999999999994</v>
      </c>
      <c r="X138" s="161">
        <f t="shared" si="35"/>
        <v>4.8</v>
      </c>
      <c r="Y138" s="161">
        <f t="shared" si="35"/>
        <v>52.2</v>
      </c>
      <c r="Z138" s="161">
        <f t="shared" si="35"/>
        <v>94.7</v>
      </c>
      <c r="AA138" s="161">
        <f t="shared" si="35"/>
        <v>287</v>
      </c>
      <c r="AB138" s="161">
        <f t="shared" si="35"/>
        <v>54</v>
      </c>
      <c r="AC138" s="161">
        <f t="shared" si="35"/>
        <v>25.200000000000003</v>
      </c>
      <c r="AD138" s="156"/>
    </row>
    <row r="139" spans="1:30" x14ac:dyDescent="0.3">
      <c r="A139" s="156" t="s">
        <v>425</v>
      </c>
      <c r="B139" s="161" t="str">
        <f>IF(Q139&gt;0,Q139,0)</f>
        <v>Jml. data kosong</v>
      </c>
      <c r="C139" s="161">
        <f t="shared" ref="C139:M139" si="36">IF(R139&gt;0,R139,0)</f>
        <v>0</v>
      </c>
      <c r="D139" s="161">
        <f t="shared" si="36"/>
        <v>0</v>
      </c>
      <c r="E139" s="161">
        <f t="shared" si="36"/>
        <v>0</v>
      </c>
      <c r="F139" s="161">
        <f t="shared" si="36"/>
        <v>0</v>
      </c>
      <c r="G139" s="161">
        <f t="shared" si="36"/>
        <v>0</v>
      </c>
      <c r="H139" s="161">
        <f t="shared" si="36"/>
        <v>0</v>
      </c>
      <c r="I139" s="161">
        <f t="shared" si="36"/>
        <v>0</v>
      </c>
      <c r="J139" s="161">
        <f t="shared" si="36"/>
        <v>0</v>
      </c>
      <c r="K139" s="161">
        <f t="shared" si="36"/>
        <v>0</v>
      </c>
      <c r="L139" s="161">
        <f t="shared" si="36"/>
        <v>0</v>
      </c>
      <c r="M139" s="161">
        <f t="shared" si="36"/>
        <v>0</v>
      </c>
      <c r="N139" s="156"/>
      <c r="Q139" s="156" t="s">
        <v>425</v>
      </c>
      <c r="R139" s="161">
        <f>IF(AG139&gt;0,AG139,0)</f>
        <v>0</v>
      </c>
      <c r="S139" s="161">
        <f t="shared" ref="S139:AC139" si="37">IF(AH139&gt;0,AH139,0)</f>
        <v>0</v>
      </c>
      <c r="T139" s="161">
        <f t="shared" si="37"/>
        <v>0</v>
      </c>
      <c r="U139" s="161">
        <f t="shared" si="37"/>
        <v>0</v>
      </c>
      <c r="V139" s="161">
        <f t="shared" si="37"/>
        <v>0</v>
      </c>
      <c r="W139" s="161">
        <f t="shared" si="37"/>
        <v>0</v>
      </c>
      <c r="X139" s="161">
        <f t="shared" si="37"/>
        <v>0</v>
      </c>
      <c r="Y139" s="161">
        <f t="shared" si="37"/>
        <v>0</v>
      </c>
      <c r="Z139" s="161">
        <f t="shared" si="37"/>
        <v>0</v>
      </c>
      <c r="AA139" s="161">
        <f t="shared" si="37"/>
        <v>0</v>
      </c>
      <c r="AB139" s="161">
        <f t="shared" si="37"/>
        <v>0</v>
      </c>
      <c r="AC139" s="161">
        <f t="shared" si="37"/>
        <v>0</v>
      </c>
      <c r="AD139" s="156"/>
    </row>
    <row r="140" spans="1:30" x14ac:dyDescent="0.3">
      <c r="A140" s="156" t="s">
        <v>426</v>
      </c>
      <c r="B140" s="161">
        <f>SUM(B119:B134)</f>
        <v>184.1</v>
      </c>
      <c r="C140" s="161">
        <f t="shared" ref="C140:M140" si="38">SUM(C119:C134)</f>
        <v>215.79999999999998</v>
      </c>
      <c r="D140" s="161">
        <f t="shared" si="38"/>
        <v>169.5</v>
      </c>
      <c r="E140" s="161">
        <f t="shared" si="38"/>
        <v>24.8</v>
      </c>
      <c r="F140" s="161">
        <f t="shared" si="38"/>
        <v>31</v>
      </c>
      <c r="G140" s="161">
        <f t="shared" si="38"/>
        <v>45.1</v>
      </c>
      <c r="H140" s="161">
        <f t="shared" si="38"/>
        <v>0.2</v>
      </c>
      <c r="I140" s="161">
        <f t="shared" si="38"/>
        <v>4.0999999999999996</v>
      </c>
      <c r="J140" s="161">
        <f t="shared" si="38"/>
        <v>23.599999999999998</v>
      </c>
      <c r="K140" s="161">
        <f t="shared" si="38"/>
        <v>329.8</v>
      </c>
      <c r="L140" s="161">
        <f t="shared" si="38"/>
        <v>165.2</v>
      </c>
      <c r="M140" s="161">
        <f t="shared" si="38"/>
        <v>250.9</v>
      </c>
      <c r="N140" s="156"/>
      <c r="Q140" s="156" t="s">
        <v>426</v>
      </c>
      <c r="R140" s="161">
        <f>SUM(R119:R134)</f>
        <v>245.00000000000006</v>
      </c>
      <c r="S140" s="161">
        <f t="shared" ref="S140:AC140" si="39">SUM(S119:S134)</f>
        <v>155.89999999999998</v>
      </c>
      <c r="T140" s="161">
        <f t="shared" si="39"/>
        <v>133.4</v>
      </c>
      <c r="U140" s="161">
        <f t="shared" si="39"/>
        <v>17.7</v>
      </c>
      <c r="V140" s="161">
        <f t="shared" si="39"/>
        <v>153.80000000000001</v>
      </c>
      <c r="W140" s="161">
        <f t="shared" si="39"/>
        <v>51.3</v>
      </c>
      <c r="X140" s="161">
        <f t="shared" si="39"/>
        <v>0.2</v>
      </c>
      <c r="Y140" s="161">
        <f t="shared" si="39"/>
        <v>9.6</v>
      </c>
      <c r="Z140" s="161">
        <f t="shared" si="39"/>
        <v>5.7</v>
      </c>
      <c r="AA140" s="161">
        <f t="shared" si="39"/>
        <v>297.3</v>
      </c>
      <c r="AB140" s="161">
        <f t="shared" si="39"/>
        <v>172.00000000000003</v>
      </c>
      <c r="AC140" s="161">
        <f t="shared" si="39"/>
        <v>281.90000000000003</v>
      </c>
      <c r="AD140" s="156"/>
    </row>
    <row r="141" spans="1:30" x14ac:dyDescent="0.3">
      <c r="A141" s="156" t="s">
        <v>425</v>
      </c>
      <c r="B141" s="161">
        <f>IF(Q142&gt;0,Q142,0)</f>
        <v>0</v>
      </c>
      <c r="C141" s="161">
        <f t="shared" ref="C141:M141" si="40">IF(R142&gt;0,R142,0)</f>
        <v>0</v>
      </c>
      <c r="D141" s="161">
        <f t="shared" si="40"/>
        <v>0</v>
      </c>
      <c r="E141" s="161">
        <f t="shared" si="40"/>
        <v>0</v>
      </c>
      <c r="F141" s="161">
        <f t="shared" si="40"/>
        <v>0</v>
      </c>
      <c r="G141" s="161">
        <f t="shared" si="40"/>
        <v>0</v>
      </c>
      <c r="H141" s="161">
        <f t="shared" si="40"/>
        <v>0</v>
      </c>
      <c r="I141" s="161">
        <f t="shared" si="40"/>
        <v>0</v>
      </c>
      <c r="J141" s="161">
        <f t="shared" si="40"/>
        <v>0</v>
      </c>
      <c r="K141" s="161">
        <f t="shared" si="40"/>
        <v>0</v>
      </c>
      <c r="L141" s="161">
        <f t="shared" si="40"/>
        <v>0</v>
      </c>
      <c r="M141" s="161">
        <f t="shared" si="40"/>
        <v>0</v>
      </c>
      <c r="N141" s="156"/>
      <c r="Q141" s="156" t="s">
        <v>425</v>
      </c>
      <c r="R141" s="161">
        <f>IF(AG142&gt;0,AG142,0)</f>
        <v>0</v>
      </c>
      <c r="S141" s="161">
        <f t="shared" ref="S141:AC141" si="41">IF(AH142&gt;0,AH142,0)</f>
        <v>0</v>
      </c>
      <c r="T141" s="161">
        <f t="shared" si="41"/>
        <v>0</v>
      </c>
      <c r="U141" s="161">
        <f t="shared" si="41"/>
        <v>0</v>
      </c>
      <c r="V141" s="161">
        <f t="shared" si="41"/>
        <v>0</v>
      </c>
      <c r="W141" s="161">
        <f t="shared" si="41"/>
        <v>0</v>
      </c>
      <c r="X141" s="161">
        <f t="shared" si="41"/>
        <v>0</v>
      </c>
      <c r="Y141" s="161">
        <f t="shared" si="41"/>
        <v>0</v>
      </c>
      <c r="Z141" s="161">
        <f t="shared" si="41"/>
        <v>0</v>
      </c>
      <c r="AA141" s="161">
        <f t="shared" si="41"/>
        <v>0</v>
      </c>
      <c r="AB141" s="161">
        <f t="shared" si="41"/>
        <v>0</v>
      </c>
      <c r="AC141" s="161">
        <f t="shared" si="41"/>
        <v>0</v>
      </c>
      <c r="AD141" s="156"/>
    </row>
    <row r="143" spans="1:30" x14ac:dyDescent="0.3">
      <c r="A143" s="150" t="s">
        <v>71</v>
      </c>
      <c r="B143" s="151">
        <v>2023</v>
      </c>
      <c r="C143" s="152"/>
      <c r="D143" s="153"/>
      <c r="E143" s="153"/>
      <c r="F143" s="153"/>
      <c r="G143" s="153"/>
      <c r="H143" s="153"/>
      <c r="I143" s="153"/>
      <c r="J143" s="153"/>
      <c r="K143" s="153"/>
      <c r="L143" s="153"/>
      <c r="M143" s="153"/>
      <c r="N143" s="153"/>
      <c r="Q143" s="150" t="s">
        <v>71</v>
      </c>
      <c r="R143" s="151">
        <v>2023</v>
      </c>
      <c r="S143" s="152"/>
      <c r="T143" s="153"/>
      <c r="U143" s="153"/>
      <c r="V143" s="153"/>
      <c r="W143" s="153"/>
      <c r="X143" s="153"/>
      <c r="Y143" s="153"/>
      <c r="Z143" s="153"/>
      <c r="AA143" s="153"/>
      <c r="AB143" s="153"/>
      <c r="AC143" s="153"/>
      <c r="AD143" s="153"/>
    </row>
    <row r="144" spans="1:30" x14ac:dyDescent="0.3">
      <c r="A144" s="150"/>
      <c r="B144" s="153"/>
      <c r="C144" s="153"/>
      <c r="D144" s="153"/>
      <c r="E144" s="153"/>
      <c r="F144" s="153"/>
      <c r="G144" s="153"/>
      <c r="H144" s="153"/>
      <c r="I144" s="153"/>
      <c r="J144" s="153"/>
      <c r="K144" s="153"/>
      <c r="L144" s="153"/>
      <c r="M144" s="153"/>
      <c r="N144" s="153"/>
      <c r="Q144" s="150"/>
      <c r="R144" s="153"/>
      <c r="S144" s="153"/>
      <c r="T144" s="153"/>
      <c r="U144" s="153"/>
      <c r="V144" s="153"/>
      <c r="W144" s="153"/>
      <c r="X144" s="153"/>
      <c r="Y144" s="153"/>
      <c r="Z144" s="153"/>
      <c r="AA144" s="153"/>
      <c r="AB144" s="153"/>
      <c r="AC144" s="153"/>
      <c r="AD144" s="153"/>
    </row>
    <row r="145" spans="1:30" x14ac:dyDescent="0.3">
      <c r="A145" s="175" t="s">
        <v>404</v>
      </c>
      <c r="B145" s="154" t="s">
        <v>405</v>
      </c>
      <c r="C145" s="154"/>
      <c r="D145" s="154"/>
      <c r="E145" s="154"/>
      <c r="F145" s="154"/>
      <c r="G145" s="154"/>
      <c r="H145" s="154"/>
      <c r="I145" s="154"/>
      <c r="J145" s="154"/>
      <c r="K145" s="154"/>
      <c r="L145" s="154"/>
      <c r="M145" s="154"/>
      <c r="N145" s="175" t="s">
        <v>406</v>
      </c>
      <c r="Q145" s="175" t="s">
        <v>404</v>
      </c>
      <c r="R145" s="154" t="s">
        <v>405</v>
      </c>
      <c r="S145" s="154"/>
      <c r="T145" s="154"/>
      <c r="U145" s="154"/>
      <c r="V145" s="154"/>
      <c r="W145" s="154"/>
      <c r="X145" s="154"/>
      <c r="Y145" s="154"/>
      <c r="Z145" s="154"/>
      <c r="AA145" s="154"/>
      <c r="AB145" s="154"/>
      <c r="AC145" s="154"/>
      <c r="AD145" s="175" t="s">
        <v>406</v>
      </c>
    </row>
    <row r="146" spans="1:30" x14ac:dyDescent="0.3">
      <c r="A146" s="175"/>
      <c r="B146" s="155" t="s">
        <v>407</v>
      </c>
      <c r="C146" s="155" t="s">
        <v>408</v>
      </c>
      <c r="D146" s="155" t="s">
        <v>409</v>
      </c>
      <c r="E146" s="155" t="s">
        <v>410</v>
      </c>
      <c r="F146" s="155" t="s">
        <v>411</v>
      </c>
      <c r="G146" s="155" t="s">
        <v>412</v>
      </c>
      <c r="H146" s="155" t="s">
        <v>413</v>
      </c>
      <c r="I146" s="155" t="s">
        <v>414</v>
      </c>
      <c r="J146" s="155" t="s">
        <v>415</v>
      </c>
      <c r="K146" s="155" t="s">
        <v>416</v>
      </c>
      <c r="L146" s="155" t="s">
        <v>417</v>
      </c>
      <c r="M146" s="155" t="s">
        <v>418</v>
      </c>
      <c r="N146" s="175"/>
      <c r="Q146" s="175"/>
      <c r="R146" s="155" t="s">
        <v>407</v>
      </c>
      <c r="S146" s="155" t="s">
        <v>408</v>
      </c>
      <c r="T146" s="155" t="s">
        <v>409</v>
      </c>
      <c r="U146" s="155" t="s">
        <v>410</v>
      </c>
      <c r="V146" s="155" t="s">
        <v>411</v>
      </c>
      <c r="W146" s="155" t="s">
        <v>412</v>
      </c>
      <c r="X146" s="155" t="s">
        <v>413</v>
      </c>
      <c r="Y146" s="155" t="s">
        <v>414</v>
      </c>
      <c r="Z146" s="155" t="s">
        <v>415</v>
      </c>
      <c r="AA146" s="155" t="s">
        <v>416</v>
      </c>
      <c r="AB146" s="155" t="s">
        <v>417</v>
      </c>
      <c r="AC146" s="155" t="s">
        <v>418</v>
      </c>
      <c r="AD146" s="175"/>
    </row>
    <row r="147" spans="1:30" x14ac:dyDescent="0.3">
      <c r="A147" s="155">
        <v>1</v>
      </c>
      <c r="B147" s="155" t="s">
        <v>429</v>
      </c>
      <c r="C147" s="155">
        <v>1.3</v>
      </c>
      <c r="D147" s="155">
        <v>4.9000000000000004</v>
      </c>
      <c r="E147" s="155" t="s">
        <v>420</v>
      </c>
      <c r="F147" s="155">
        <v>0.2</v>
      </c>
      <c r="G147" s="155">
        <v>0</v>
      </c>
      <c r="H147" s="155">
        <v>31.1</v>
      </c>
      <c r="I147" s="155">
        <v>0</v>
      </c>
      <c r="J147" s="155" t="s">
        <v>420</v>
      </c>
      <c r="K147" s="155" t="s">
        <v>420</v>
      </c>
      <c r="L147" s="155" t="s">
        <v>420</v>
      </c>
      <c r="M147" s="155">
        <v>5.6</v>
      </c>
      <c r="N147" s="156"/>
      <c r="Q147" s="155">
        <v>1</v>
      </c>
      <c r="R147" s="155" t="s">
        <v>433</v>
      </c>
      <c r="S147" s="155">
        <v>19.2</v>
      </c>
      <c r="T147" s="155">
        <v>3.4</v>
      </c>
      <c r="U147" s="155">
        <v>15.5</v>
      </c>
      <c r="V147" s="155">
        <v>0</v>
      </c>
      <c r="W147" s="155">
        <v>0</v>
      </c>
      <c r="X147" s="155" t="s">
        <v>420</v>
      </c>
      <c r="Y147" s="155">
        <v>0</v>
      </c>
      <c r="Z147" s="155">
        <v>0</v>
      </c>
      <c r="AA147" s="155">
        <v>0</v>
      </c>
      <c r="AB147" s="155">
        <v>0</v>
      </c>
      <c r="AC147" s="155">
        <v>5.4</v>
      </c>
      <c r="AD147" s="156"/>
    </row>
    <row r="148" spans="1:30" x14ac:dyDescent="0.3">
      <c r="A148" s="155">
        <v>2</v>
      </c>
      <c r="B148" s="155">
        <v>5.4</v>
      </c>
      <c r="C148" s="155">
        <v>6.9</v>
      </c>
      <c r="D148" s="155" t="s">
        <v>420</v>
      </c>
      <c r="E148" s="155">
        <v>1.1000000000000001</v>
      </c>
      <c r="F148" s="155">
        <v>0</v>
      </c>
      <c r="G148" s="155" t="s">
        <v>420</v>
      </c>
      <c r="H148" s="155">
        <v>94.2</v>
      </c>
      <c r="I148" s="155" t="s">
        <v>420</v>
      </c>
      <c r="J148" s="155">
        <v>0</v>
      </c>
      <c r="K148" s="155" t="s">
        <v>420</v>
      </c>
      <c r="L148" s="155">
        <v>0</v>
      </c>
      <c r="M148" s="155">
        <v>9.8000000000000007</v>
      </c>
      <c r="N148" s="156"/>
      <c r="Q148" s="155">
        <v>2</v>
      </c>
      <c r="R148" s="155">
        <v>17</v>
      </c>
      <c r="S148" s="155">
        <v>4</v>
      </c>
      <c r="T148" s="155" t="s">
        <v>420</v>
      </c>
      <c r="U148" s="155">
        <v>0.5</v>
      </c>
      <c r="V148" s="155">
        <v>0</v>
      </c>
      <c r="W148" s="155" t="s">
        <v>420</v>
      </c>
      <c r="X148" s="155">
        <v>63.3</v>
      </c>
      <c r="Y148" s="155">
        <v>0</v>
      </c>
      <c r="Z148" s="155">
        <v>0</v>
      </c>
      <c r="AA148" s="155">
        <v>0</v>
      </c>
      <c r="AB148" s="155">
        <v>0</v>
      </c>
      <c r="AC148" s="155">
        <v>39.4</v>
      </c>
      <c r="AD148" s="156"/>
    </row>
    <row r="149" spans="1:30" x14ac:dyDescent="0.3">
      <c r="A149" s="155">
        <v>3</v>
      </c>
      <c r="B149" s="155">
        <v>0.8</v>
      </c>
      <c r="C149" s="155">
        <v>1.2</v>
      </c>
      <c r="D149" s="155">
        <v>6</v>
      </c>
      <c r="E149" s="155">
        <v>8.9</v>
      </c>
      <c r="F149" s="155" t="s">
        <v>420</v>
      </c>
      <c r="G149" s="155" t="s">
        <v>420</v>
      </c>
      <c r="H149" s="155">
        <v>50.6</v>
      </c>
      <c r="I149" s="155" t="s">
        <v>420</v>
      </c>
      <c r="J149" s="155" t="s">
        <v>420</v>
      </c>
      <c r="K149" s="155" t="s">
        <v>420</v>
      </c>
      <c r="L149" s="155" t="s">
        <v>420</v>
      </c>
      <c r="M149" s="155" t="s">
        <v>420</v>
      </c>
      <c r="N149" s="156"/>
      <c r="Q149" s="155">
        <v>3</v>
      </c>
      <c r="R149" s="155">
        <v>1</v>
      </c>
      <c r="S149" s="155">
        <v>0.4</v>
      </c>
      <c r="T149" s="155">
        <v>2</v>
      </c>
      <c r="U149" s="155">
        <v>4.5999999999999996</v>
      </c>
      <c r="V149" s="155">
        <v>0</v>
      </c>
      <c r="W149" s="155">
        <v>0</v>
      </c>
      <c r="X149" s="155">
        <v>30.2</v>
      </c>
      <c r="Y149" s="155">
        <v>0</v>
      </c>
      <c r="Z149" s="155">
        <v>0</v>
      </c>
      <c r="AA149" s="155">
        <v>0</v>
      </c>
      <c r="AB149" s="155">
        <v>0</v>
      </c>
      <c r="AC149" s="155">
        <v>0</v>
      </c>
      <c r="AD149" s="156"/>
    </row>
    <row r="150" spans="1:30" x14ac:dyDescent="0.3">
      <c r="A150" s="155">
        <v>4</v>
      </c>
      <c r="B150" s="155">
        <v>0</v>
      </c>
      <c r="C150" s="155">
        <v>1.3</v>
      </c>
      <c r="D150" s="155">
        <v>0</v>
      </c>
      <c r="E150" s="155">
        <v>3.2</v>
      </c>
      <c r="F150" s="155">
        <v>0.1</v>
      </c>
      <c r="G150" s="155" t="s">
        <v>420</v>
      </c>
      <c r="H150" s="155">
        <v>0</v>
      </c>
      <c r="I150" s="155" t="s">
        <v>420</v>
      </c>
      <c r="J150" s="155">
        <v>0</v>
      </c>
      <c r="K150" s="155" t="s">
        <v>420</v>
      </c>
      <c r="L150" s="155">
        <v>6</v>
      </c>
      <c r="M150" s="155">
        <v>90.2</v>
      </c>
      <c r="N150" s="156"/>
      <c r="Q150" s="155">
        <v>4</v>
      </c>
      <c r="R150" s="155">
        <v>1.4</v>
      </c>
      <c r="S150" s="155" t="s">
        <v>420</v>
      </c>
      <c r="T150" s="155">
        <v>0</v>
      </c>
      <c r="U150" s="155">
        <v>4.5999999999999996</v>
      </c>
      <c r="V150" s="155">
        <v>1</v>
      </c>
      <c r="W150" s="155">
        <v>0</v>
      </c>
      <c r="X150" s="155">
        <v>9.1</v>
      </c>
      <c r="Y150" s="155">
        <v>0</v>
      </c>
      <c r="Z150" s="155">
        <v>0</v>
      </c>
      <c r="AA150" s="155">
        <v>0</v>
      </c>
      <c r="AB150" s="155">
        <v>6.1</v>
      </c>
      <c r="AC150" s="155">
        <v>34.5</v>
      </c>
      <c r="AD150" s="156"/>
    </row>
    <row r="151" spans="1:30" x14ac:dyDescent="0.3">
      <c r="A151" s="155">
        <v>5</v>
      </c>
      <c r="B151" s="155">
        <v>2.5</v>
      </c>
      <c r="C151" s="155">
        <v>27.7</v>
      </c>
      <c r="D151" s="155">
        <v>0.6</v>
      </c>
      <c r="E151" s="155" t="s">
        <v>420</v>
      </c>
      <c r="F151" s="155">
        <v>17</v>
      </c>
      <c r="G151" s="155" t="s">
        <v>420</v>
      </c>
      <c r="H151" s="155">
        <v>0</v>
      </c>
      <c r="I151" s="155">
        <v>0</v>
      </c>
      <c r="J151" s="155">
        <v>0</v>
      </c>
      <c r="K151" s="155">
        <v>0</v>
      </c>
      <c r="L151" s="155">
        <v>2.8</v>
      </c>
      <c r="M151" s="155">
        <v>85</v>
      </c>
      <c r="N151" s="156"/>
      <c r="Q151" s="155">
        <v>5</v>
      </c>
      <c r="R151" s="155">
        <v>2.8</v>
      </c>
      <c r="S151" s="155">
        <v>52.9</v>
      </c>
      <c r="T151" s="155">
        <v>0</v>
      </c>
      <c r="U151" s="155">
        <v>0</v>
      </c>
      <c r="V151" s="155">
        <v>7</v>
      </c>
      <c r="W151" s="155">
        <v>0</v>
      </c>
      <c r="X151" s="155">
        <v>1</v>
      </c>
      <c r="Y151" s="155">
        <v>0</v>
      </c>
      <c r="Z151" s="155">
        <v>0</v>
      </c>
      <c r="AA151" s="155">
        <v>0</v>
      </c>
      <c r="AB151" s="155" t="s">
        <v>420</v>
      </c>
      <c r="AC151" s="155">
        <v>31.2</v>
      </c>
      <c r="AD151" s="156"/>
    </row>
    <row r="152" spans="1:30" x14ac:dyDescent="0.3">
      <c r="A152" s="155">
        <v>6</v>
      </c>
      <c r="B152" s="155">
        <v>22.5</v>
      </c>
      <c r="C152" s="155">
        <v>46.9</v>
      </c>
      <c r="D152" s="155">
        <v>14.2</v>
      </c>
      <c r="E152" s="155" t="s">
        <v>420</v>
      </c>
      <c r="F152" s="155">
        <v>0.1</v>
      </c>
      <c r="G152" s="155">
        <v>0.2</v>
      </c>
      <c r="H152" s="155">
        <v>0.3</v>
      </c>
      <c r="I152" s="155">
        <v>0</v>
      </c>
      <c r="J152" s="155" t="s">
        <v>420</v>
      </c>
      <c r="K152" s="155" t="s">
        <v>420</v>
      </c>
      <c r="L152" s="155">
        <v>0</v>
      </c>
      <c r="M152" s="155">
        <v>0</v>
      </c>
      <c r="N152" s="156"/>
      <c r="Q152" s="155">
        <v>6</v>
      </c>
      <c r="R152" s="155">
        <v>15.4</v>
      </c>
      <c r="S152" s="155">
        <v>51.9</v>
      </c>
      <c r="T152" s="155">
        <v>28.9</v>
      </c>
      <c r="U152" s="155">
        <v>0</v>
      </c>
      <c r="V152" s="155">
        <v>0</v>
      </c>
      <c r="W152" s="155">
        <v>0</v>
      </c>
      <c r="X152" s="155">
        <v>16.100000000000001</v>
      </c>
      <c r="Y152" s="155">
        <v>0</v>
      </c>
      <c r="Z152" s="155">
        <v>0</v>
      </c>
      <c r="AA152" s="155">
        <v>0</v>
      </c>
      <c r="AB152" s="155">
        <v>0</v>
      </c>
      <c r="AC152" s="155">
        <v>0</v>
      </c>
      <c r="AD152" s="156"/>
    </row>
    <row r="153" spans="1:30" x14ac:dyDescent="0.3">
      <c r="A153" s="155">
        <v>7</v>
      </c>
      <c r="B153" s="155">
        <v>5.4</v>
      </c>
      <c r="C153" s="155">
        <v>16.100000000000001</v>
      </c>
      <c r="D153" s="155">
        <v>15.1</v>
      </c>
      <c r="E153" s="155">
        <v>31.1</v>
      </c>
      <c r="F153" s="155">
        <v>0</v>
      </c>
      <c r="G153" s="155">
        <v>1.8</v>
      </c>
      <c r="H153" s="155">
        <v>31.4</v>
      </c>
      <c r="I153" s="155">
        <v>0</v>
      </c>
      <c r="J153" s="155" t="s">
        <v>420</v>
      </c>
      <c r="K153" s="155" t="s">
        <v>420</v>
      </c>
      <c r="L153" s="155">
        <v>0</v>
      </c>
      <c r="M153" s="155" t="s">
        <v>420</v>
      </c>
      <c r="N153" s="156"/>
      <c r="Q153" s="155">
        <v>7</v>
      </c>
      <c r="R153" s="155">
        <v>1.3</v>
      </c>
      <c r="S153" s="155">
        <v>19.899999999999999</v>
      </c>
      <c r="T153" s="155">
        <v>8.3000000000000007</v>
      </c>
      <c r="U153" s="155">
        <v>14.9</v>
      </c>
      <c r="V153" s="155">
        <v>0</v>
      </c>
      <c r="W153" s="155">
        <v>7.7</v>
      </c>
      <c r="X153" s="155">
        <v>54.8</v>
      </c>
      <c r="Y153" s="155">
        <v>0</v>
      </c>
      <c r="Z153" s="155">
        <v>0</v>
      </c>
      <c r="AA153" s="155">
        <v>0</v>
      </c>
      <c r="AB153" s="155">
        <v>0</v>
      </c>
      <c r="AC153" s="155">
        <v>0</v>
      </c>
      <c r="AD153" s="156"/>
    </row>
    <row r="154" spans="1:30" x14ac:dyDescent="0.3">
      <c r="A154" s="155">
        <v>8</v>
      </c>
      <c r="B154" s="155">
        <v>6.9</v>
      </c>
      <c r="C154" s="155">
        <v>1.3</v>
      </c>
      <c r="D154" s="155">
        <v>0.2</v>
      </c>
      <c r="E154" s="155">
        <v>1.2</v>
      </c>
      <c r="F154" s="155" t="s">
        <v>420</v>
      </c>
      <c r="G154" s="155" t="s">
        <v>420</v>
      </c>
      <c r="H154" s="155">
        <v>19</v>
      </c>
      <c r="I154" s="155" t="s">
        <v>420</v>
      </c>
      <c r="J154" s="155" t="s">
        <v>420</v>
      </c>
      <c r="K154" s="155" t="s">
        <v>420</v>
      </c>
      <c r="L154" s="155" t="s">
        <v>420</v>
      </c>
      <c r="M154" s="155">
        <v>0</v>
      </c>
      <c r="N154" s="156"/>
      <c r="Q154" s="155">
        <v>8</v>
      </c>
      <c r="R154" s="155">
        <v>0.2</v>
      </c>
      <c r="S154" s="155">
        <v>0.8</v>
      </c>
      <c r="T154" s="155">
        <v>1.1000000000000001</v>
      </c>
      <c r="U154" s="155">
        <v>1.4</v>
      </c>
      <c r="V154" s="155">
        <v>0</v>
      </c>
      <c r="W154" s="155">
        <v>0</v>
      </c>
      <c r="X154" s="155">
        <v>6</v>
      </c>
      <c r="Y154" s="155">
        <v>0</v>
      </c>
      <c r="Z154" s="155">
        <v>0</v>
      </c>
      <c r="AA154" s="155">
        <v>0</v>
      </c>
      <c r="AB154" s="155">
        <v>0</v>
      </c>
      <c r="AC154" s="155">
        <v>0</v>
      </c>
      <c r="AD154" s="156"/>
    </row>
    <row r="155" spans="1:30" x14ac:dyDescent="0.3">
      <c r="A155" s="155">
        <v>9</v>
      </c>
      <c r="B155" s="155" t="s">
        <v>420</v>
      </c>
      <c r="C155" s="155">
        <v>0</v>
      </c>
      <c r="D155" s="155">
        <v>0</v>
      </c>
      <c r="E155" s="155">
        <v>5.5</v>
      </c>
      <c r="F155" s="155">
        <v>0</v>
      </c>
      <c r="G155" s="155">
        <v>2</v>
      </c>
      <c r="H155" s="155">
        <v>2</v>
      </c>
      <c r="I155" s="155">
        <v>0</v>
      </c>
      <c r="J155" s="155" t="s">
        <v>420</v>
      </c>
      <c r="K155" s="155" t="s">
        <v>420</v>
      </c>
      <c r="L155" s="155" t="s">
        <v>420</v>
      </c>
      <c r="M155" s="155">
        <v>0</v>
      </c>
      <c r="N155" s="156"/>
      <c r="Q155" s="155">
        <v>9</v>
      </c>
      <c r="R155" s="155">
        <v>0</v>
      </c>
      <c r="S155" s="155">
        <v>0</v>
      </c>
      <c r="T155" s="155">
        <v>0</v>
      </c>
      <c r="U155" s="155">
        <v>1.5</v>
      </c>
      <c r="V155" s="155">
        <v>1</v>
      </c>
      <c r="W155" s="155">
        <v>23.8</v>
      </c>
      <c r="X155" s="155" t="s">
        <v>420</v>
      </c>
      <c r="Y155" s="155">
        <v>0</v>
      </c>
      <c r="Z155" s="155">
        <v>0</v>
      </c>
      <c r="AA155" s="155">
        <v>0</v>
      </c>
      <c r="AB155" s="155">
        <v>0</v>
      </c>
      <c r="AC155" s="155">
        <v>0</v>
      </c>
      <c r="AD155" s="156"/>
    </row>
    <row r="156" spans="1:30" x14ac:dyDescent="0.3">
      <c r="A156" s="155">
        <v>10</v>
      </c>
      <c r="B156" s="155">
        <v>1.8</v>
      </c>
      <c r="C156" s="155">
        <v>38</v>
      </c>
      <c r="D156" s="155">
        <v>0.8</v>
      </c>
      <c r="E156" s="155">
        <v>16.2</v>
      </c>
      <c r="F156" s="155">
        <v>7</v>
      </c>
      <c r="G156" s="155">
        <v>0</v>
      </c>
      <c r="H156" s="155">
        <v>0</v>
      </c>
      <c r="I156" s="155" t="s">
        <v>420</v>
      </c>
      <c r="J156" s="155">
        <v>0</v>
      </c>
      <c r="K156" s="155">
        <v>0</v>
      </c>
      <c r="L156" s="155" t="s">
        <v>420</v>
      </c>
      <c r="M156" s="155" t="s">
        <v>420</v>
      </c>
      <c r="N156" s="156"/>
      <c r="Q156" s="155">
        <v>10</v>
      </c>
      <c r="R156" s="155">
        <v>0</v>
      </c>
      <c r="S156" s="155">
        <v>11.8</v>
      </c>
      <c r="T156" s="155">
        <v>0</v>
      </c>
      <c r="U156" s="155">
        <v>26.1</v>
      </c>
      <c r="V156" s="155">
        <v>1.4</v>
      </c>
      <c r="W156" s="155">
        <v>0</v>
      </c>
      <c r="X156" s="155">
        <v>0.4</v>
      </c>
      <c r="Y156" s="155">
        <v>0</v>
      </c>
      <c r="Z156" s="155">
        <v>0</v>
      </c>
      <c r="AA156" s="155">
        <v>0</v>
      </c>
      <c r="AB156" s="155">
        <v>0</v>
      </c>
      <c r="AC156" s="155">
        <v>0</v>
      </c>
      <c r="AD156" s="156"/>
    </row>
    <row r="157" spans="1:30" x14ac:dyDescent="0.3">
      <c r="A157" s="155">
        <v>11</v>
      </c>
      <c r="B157" s="155">
        <v>0</v>
      </c>
      <c r="C157" s="155">
        <v>3.8</v>
      </c>
      <c r="D157" s="155" t="s">
        <v>420</v>
      </c>
      <c r="E157" s="155">
        <v>10</v>
      </c>
      <c r="F157" s="155">
        <v>0.9</v>
      </c>
      <c r="G157" s="155">
        <v>1.3</v>
      </c>
      <c r="H157" s="155">
        <v>0</v>
      </c>
      <c r="I157" s="155">
        <v>0</v>
      </c>
      <c r="J157" s="155">
        <v>0</v>
      </c>
      <c r="K157" s="155" t="s">
        <v>420</v>
      </c>
      <c r="L157" s="155">
        <v>0</v>
      </c>
      <c r="M157" s="155">
        <v>0</v>
      </c>
      <c r="N157" s="156"/>
      <c r="Q157" s="155">
        <v>11</v>
      </c>
      <c r="R157" s="155">
        <v>0</v>
      </c>
      <c r="S157" s="155">
        <v>2</v>
      </c>
      <c r="T157" s="155">
        <v>0</v>
      </c>
      <c r="U157" s="155">
        <v>3.1</v>
      </c>
      <c r="V157" s="155" t="s">
        <v>420</v>
      </c>
      <c r="W157" s="155">
        <v>2.1</v>
      </c>
      <c r="X157" s="155" t="s">
        <v>420</v>
      </c>
      <c r="Y157" s="155">
        <v>0</v>
      </c>
      <c r="Z157" s="155">
        <v>0</v>
      </c>
      <c r="AA157" s="155">
        <v>0</v>
      </c>
      <c r="AB157" s="155">
        <v>0</v>
      </c>
      <c r="AC157" s="155">
        <v>0</v>
      </c>
      <c r="AD157" s="156"/>
    </row>
    <row r="158" spans="1:30" x14ac:dyDescent="0.3">
      <c r="A158" s="155">
        <v>12</v>
      </c>
      <c r="B158" s="155">
        <v>0.7</v>
      </c>
      <c r="C158" s="155">
        <v>2.2000000000000002</v>
      </c>
      <c r="D158" s="155">
        <v>0</v>
      </c>
      <c r="E158" s="155">
        <v>31.4</v>
      </c>
      <c r="F158" s="155">
        <v>0.1</v>
      </c>
      <c r="G158" s="155" t="s">
        <v>420</v>
      </c>
      <c r="H158" s="155">
        <v>0</v>
      </c>
      <c r="I158" s="155" t="s">
        <v>420</v>
      </c>
      <c r="J158" s="155">
        <v>0</v>
      </c>
      <c r="K158" s="155" t="s">
        <v>420</v>
      </c>
      <c r="L158" s="155" t="s">
        <v>420</v>
      </c>
      <c r="M158" s="155">
        <v>0</v>
      </c>
      <c r="N158" s="156"/>
      <c r="Q158" s="155">
        <v>12</v>
      </c>
      <c r="R158" s="155">
        <v>1</v>
      </c>
      <c r="S158" s="155">
        <v>4.3</v>
      </c>
      <c r="T158" s="155">
        <v>0</v>
      </c>
      <c r="U158" s="155">
        <v>18.100000000000001</v>
      </c>
      <c r="V158" s="155">
        <v>0</v>
      </c>
      <c r="W158" s="155">
        <v>0</v>
      </c>
      <c r="X158" s="155">
        <v>0</v>
      </c>
      <c r="Y158" s="155">
        <v>0</v>
      </c>
      <c r="Z158" s="155">
        <v>0</v>
      </c>
      <c r="AA158" s="155">
        <v>0</v>
      </c>
      <c r="AB158" s="155">
        <v>0</v>
      </c>
      <c r="AC158" s="155">
        <v>0</v>
      </c>
      <c r="AD158" s="156"/>
    </row>
    <row r="159" spans="1:30" x14ac:dyDescent="0.3">
      <c r="A159" s="155">
        <v>13</v>
      </c>
      <c r="B159" s="155">
        <v>0.2</v>
      </c>
      <c r="C159" s="155">
        <v>63</v>
      </c>
      <c r="D159" s="155">
        <v>0</v>
      </c>
      <c r="E159" s="155">
        <v>4.8</v>
      </c>
      <c r="F159" s="155" t="s">
        <v>420</v>
      </c>
      <c r="G159" s="155" t="s">
        <v>420</v>
      </c>
      <c r="H159" s="155">
        <v>2.2000000000000002</v>
      </c>
      <c r="I159" s="155" t="s">
        <v>420</v>
      </c>
      <c r="J159" s="155" t="s">
        <v>420</v>
      </c>
      <c r="K159" s="155" t="s">
        <v>420</v>
      </c>
      <c r="L159" s="155">
        <v>5.8</v>
      </c>
      <c r="M159" s="155">
        <v>0</v>
      </c>
      <c r="N159" s="156"/>
      <c r="Q159" s="155">
        <v>13</v>
      </c>
      <c r="R159" s="155">
        <v>1.6</v>
      </c>
      <c r="S159" s="155">
        <v>51.9</v>
      </c>
      <c r="T159" s="155">
        <v>0</v>
      </c>
      <c r="U159" s="155">
        <v>1.4</v>
      </c>
      <c r="V159" s="155">
        <v>0</v>
      </c>
      <c r="W159" s="155">
        <v>0</v>
      </c>
      <c r="X159" s="155">
        <v>0</v>
      </c>
      <c r="Y159" s="155">
        <v>0</v>
      </c>
      <c r="Z159" s="155">
        <v>0</v>
      </c>
      <c r="AA159" s="155">
        <v>0</v>
      </c>
      <c r="AB159" s="155">
        <v>18.600000000000001</v>
      </c>
      <c r="AC159" s="155">
        <v>0</v>
      </c>
      <c r="AD159" s="156"/>
    </row>
    <row r="160" spans="1:30" x14ac:dyDescent="0.3">
      <c r="A160" s="155">
        <v>14</v>
      </c>
      <c r="B160" s="155">
        <v>0</v>
      </c>
      <c r="C160" s="155">
        <v>2.7</v>
      </c>
      <c r="D160" s="155" t="s">
        <v>420</v>
      </c>
      <c r="E160" s="155">
        <v>70.5</v>
      </c>
      <c r="F160" s="155" t="s">
        <v>420</v>
      </c>
      <c r="G160" s="155" t="s">
        <v>420</v>
      </c>
      <c r="H160" s="155" t="s">
        <v>420</v>
      </c>
      <c r="I160" s="155" t="s">
        <v>420</v>
      </c>
      <c r="J160" s="155" t="s">
        <v>420</v>
      </c>
      <c r="K160" s="155">
        <v>0</v>
      </c>
      <c r="L160" s="155">
        <v>2</v>
      </c>
      <c r="M160" s="155">
        <v>35.9</v>
      </c>
      <c r="N160" s="156"/>
      <c r="Q160" s="155">
        <v>14</v>
      </c>
      <c r="R160" s="155">
        <v>1.6</v>
      </c>
      <c r="S160" s="155">
        <v>3.7</v>
      </c>
      <c r="T160" s="155">
        <v>0</v>
      </c>
      <c r="U160" s="155">
        <v>34.1</v>
      </c>
      <c r="V160" s="155">
        <v>0</v>
      </c>
      <c r="W160" s="155">
        <v>0</v>
      </c>
      <c r="X160" s="155">
        <v>0</v>
      </c>
      <c r="Y160" s="155">
        <v>0</v>
      </c>
      <c r="Z160" s="155">
        <v>0</v>
      </c>
      <c r="AA160" s="155">
        <v>0</v>
      </c>
      <c r="AB160" s="155">
        <v>1.9</v>
      </c>
      <c r="AC160" s="155">
        <v>17.600000000000001</v>
      </c>
      <c r="AD160" s="156"/>
    </row>
    <row r="161" spans="1:30" x14ac:dyDescent="0.3">
      <c r="A161" s="155">
        <v>15</v>
      </c>
      <c r="B161" s="155">
        <v>9.3000000000000007</v>
      </c>
      <c r="C161" s="155">
        <v>48.8</v>
      </c>
      <c r="D161" s="155" t="s">
        <v>420</v>
      </c>
      <c r="E161" s="155" t="s">
        <v>420</v>
      </c>
      <c r="F161" s="155" t="s">
        <v>420</v>
      </c>
      <c r="G161" s="155">
        <v>0.1</v>
      </c>
      <c r="H161" s="155" t="s">
        <v>420</v>
      </c>
      <c r="I161" s="155" t="s">
        <v>420</v>
      </c>
      <c r="J161" s="155">
        <v>0</v>
      </c>
      <c r="K161" s="155">
        <v>0</v>
      </c>
      <c r="L161" s="155" t="s">
        <v>420</v>
      </c>
      <c r="M161" s="155">
        <v>65.400000000000006</v>
      </c>
      <c r="N161" s="156"/>
      <c r="Q161" s="155">
        <v>15</v>
      </c>
      <c r="R161" s="155">
        <v>44.2</v>
      </c>
      <c r="S161" s="155">
        <v>60.1</v>
      </c>
      <c r="T161" s="155">
        <v>0</v>
      </c>
      <c r="U161" s="155" t="s">
        <v>420</v>
      </c>
      <c r="V161" s="155">
        <v>0</v>
      </c>
      <c r="W161" s="155">
        <v>0</v>
      </c>
      <c r="X161" s="155">
        <v>1.3</v>
      </c>
      <c r="Y161" s="155">
        <v>0.2</v>
      </c>
      <c r="Z161" s="155">
        <v>0</v>
      </c>
      <c r="AA161" s="155">
        <v>0</v>
      </c>
      <c r="AB161" s="155">
        <v>8</v>
      </c>
      <c r="AC161" s="155">
        <v>69.400000000000006</v>
      </c>
      <c r="AD161" s="156"/>
    </row>
    <row r="162" spans="1:30" x14ac:dyDescent="0.3">
      <c r="A162" s="155">
        <v>16</v>
      </c>
      <c r="B162" s="155">
        <v>4.2</v>
      </c>
      <c r="C162" s="155">
        <v>2.1</v>
      </c>
      <c r="D162" s="155" t="s">
        <v>420</v>
      </c>
      <c r="E162" s="155">
        <v>0</v>
      </c>
      <c r="F162" s="155" t="s">
        <v>420</v>
      </c>
      <c r="G162" s="155">
        <v>0</v>
      </c>
      <c r="H162" s="155">
        <v>1.8</v>
      </c>
      <c r="I162" s="155">
        <v>0.2</v>
      </c>
      <c r="J162" s="155" t="s">
        <v>420</v>
      </c>
      <c r="K162" s="155">
        <v>0</v>
      </c>
      <c r="L162" s="155" t="s">
        <v>420</v>
      </c>
      <c r="M162" s="155">
        <v>4</v>
      </c>
      <c r="N162" s="156"/>
      <c r="Q162" s="155">
        <v>16</v>
      </c>
      <c r="R162" s="155">
        <v>8.4</v>
      </c>
      <c r="S162" s="155">
        <v>1.2</v>
      </c>
      <c r="T162" s="155">
        <v>0</v>
      </c>
      <c r="U162" s="155" t="s">
        <v>420</v>
      </c>
      <c r="V162" s="155">
        <v>0</v>
      </c>
      <c r="W162" s="155">
        <v>0</v>
      </c>
      <c r="X162" s="155">
        <v>0</v>
      </c>
      <c r="Y162" s="155">
        <v>0</v>
      </c>
      <c r="Z162" s="155">
        <v>0</v>
      </c>
      <c r="AA162" s="155">
        <v>0</v>
      </c>
      <c r="AB162" s="155">
        <v>0</v>
      </c>
      <c r="AC162" s="155">
        <v>3.7</v>
      </c>
      <c r="AD162" s="156"/>
    </row>
    <row r="163" spans="1:30" x14ac:dyDescent="0.3">
      <c r="A163" s="155">
        <v>17</v>
      </c>
      <c r="B163" s="155">
        <v>14</v>
      </c>
      <c r="C163" s="155">
        <v>0.2</v>
      </c>
      <c r="D163" s="155" t="s">
        <v>420</v>
      </c>
      <c r="E163" s="155">
        <v>0</v>
      </c>
      <c r="F163" s="155" t="s">
        <v>420</v>
      </c>
      <c r="G163" s="155" t="s">
        <v>420</v>
      </c>
      <c r="H163" s="155" t="s">
        <v>420</v>
      </c>
      <c r="I163" s="155">
        <v>5.6</v>
      </c>
      <c r="J163" s="155" t="s">
        <v>420</v>
      </c>
      <c r="K163" s="155" t="s">
        <v>420</v>
      </c>
      <c r="L163" s="155">
        <v>51.2</v>
      </c>
      <c r="M163" s="155">
        <v>0</v>
      </c>
      <c r="N163" s="156"/>
      <c r="Q163" s="155">
        <v>17</v>
      </c>
      <c r="R163" s="155">
        <v>19.2</v>
      </c>
      <c r="S163" s="155" t="s">
        <v>420</v>
      </c>
      <c r="T163" s="155">
        <v>0</v>
      </c>
      <c r="U163" s="155">
        <v>0</v>
      </c>
      <c r="V163" s="155">
        <v>0</v>
      </c>
      <c r="W163" s="155">
        <v>0</v>
      </c>
      <c r="X163" s="155">
        <v>0</v>
      </c>
      <c r="Y163" s="155">
        <v>27.3</v>
      </c>
      <c r="Z163" s="155">
        <v>0</v>
      </c>
      <c r="AA163" s="155">
        <v>0</v>
      </c>
      <c r="AB163" s="155">
        <v>0</v>
      </c>
      <c r="AC163" s="155">
        <v>0</v>
      </c>
      <c r="AD163" s="156"/>
    </row>
    <row r="164" spans="1:30" x14ac:dyDescent="0.3">
      <c r="A164" s="155">
        <v>18</v>
      </c>
      <c r="B164" s="155">
        <v>12.2</v>
      </c>
      <c r="C164" s="155">
        <v>13.9</v>
      </c>
      <c r="D164" s="155">
        <v>0</v>
      </c>
      <c r="E164" s="155" t="s">
        <v>420</v>
      </c>
      <c r="F164" s="155">
        <v>0</v>
      </c>
      <c r="G164" s="155" t="s">
        <v>420</v>
      </c>
      <c r="H164" s="155" t="s">
        <v>420</v>
      </c>
      <c r="I164" s="155">
        <v>2.6</v>
      </c>
      <c r="J164" s="155">
        <v>1.6</v>
      </c>
      <c r="K164" s="155" t="s">
        <v>420</v>
      </c>
      <c r="L164" s="155">
        <v>0</v>
      </c>
      <c r="M164" s="155" t="s">
        <v>420</v>
      </c>
      <c r="N164" s="156"/>
      <c r="Q164" s="155">
        <v>18</v>
      </c>
      <c r="R164" s="155">
        <v>27.4</v>
      </c>
      <c r="S164" s="155">
        <v>84.8</v>
      </c>
      <c r="T164" s="155">
        <v>0</v>
      </c>
      <c r="U164" s="155">
        <v>0</v>
      </c>
      <c r="V164" s="155">
        <v>0</v>
      </c>
      <c r="W164" s="155">
        <v>0</v>
      </c>
      <c r="X164" s="155">
        <v>0</v>
      </c>
      <c r="Y164" s="155">
        <v>14</v>
      </c>
      <c r="Z164" s="155">
        <v>0</v>
      </c>
      <c r="AA164" s="155">
        <v>0</v>
      </c>
      <c r="AB164" s="155">
        <v>0</v>
      </c>
      <c r="AC164" s="155">
        <v>0</v>
      </c>
      <c r="AD164" s="156"/>
    </row>
    <row r="165" spans="1:30" x14ac:dyDescent="0.3">
      <c r="A165" s="155">
        <v>19</v>
      </c>
      <c r="B165" s="155" t="s">
        <v>420</v>
      </c>
      <c r="C165" s="155">
        <v>8.9</v>
      </c>
      <c r="D165" s="155">
        <v>0</v>
      </c>
      <c r="E165" s="155" t="s">
        <v>420</v>
      </c>
      <c r="F165" s="155" t="s">
        <v>420</v>
      </c>
      <c r="G165" s="155" t="s">
        <v>420</v>
      </c>
      <c r="H165" s="155" t="s">
        <v>420</v>
      </c>
      <c r="I165" s="155" t="s">
        <v>420</v>
      </c>
      <c r="J165" s="155">
        <v>0.1</v>
      </c>
      <c r="K165" s="155" t="s">
        <v>420</v>
      </c>
      <c r="L165" s="155">
        <v>0</v>
      </c>
      <c r="M165" s="155" t="s">
        <v>420</v>
      </c>
      <c r="N165" s="156"/>
      <c r="Q165" s="155">
        <v>19</v>
      </c>
      <c r="R165" s="155">
        <v>0.1</v>
      </c>
      <c r="S165" s="155">
        <v>4.2</v>
      </c>
      <c r="T165" s="155">
        <v>0</v>
      </c>
      <c r="U165" s="155">
        <v>0</v>
      </c>
      <c r="V165" s="155">
        <v>0</v>
      </c>
      <c r="W165" s="155">
        <v>0</v>
      </c>
      <c r="X165" s="155">
        <v>0</v>
      </c>
      <c r="Y165" s="155">
        <v>0</v>
      </c>
      <c r="Z165" s="155">
        <v>2</v>
      </c>
      <c r="AA165" s="155">
        <v>0</v>
      </c>
      <c r="AB165" s="155" t="s">
        <v>420</v>
      </c>
      <c r="AC165" s="155">
        <v>0</v>
      </c>
      <c r="AD165" s="156"/>
    </row>
    <row r="166" spans="1:30" x14ac:dyDescent="0.3">
      <c r="A166" s="155">
        <v>20</v>
      </c>
      <c r="B166" s="155">
        <v>8.6</v>
      </c>
      <c r="C166" s="155">
        <v>0.9</v>
      </c>
      <c r="D166" s="155">
        <v>0</v>
      </c>
      <c r="E166" s="155" t="s">
        <v>420</v>
      </c>
      <c r="F166" s="155" t="s">
        <v>420</v>
      </c>
      <c r="G166" s="155" t="s">
        <v>420</v>
      </c>
      <c r="H166" s="155" t="s">
        <v>420</v>
      </c>
      <c r="I166" s="155">
        <v>0</v>
      </c>
      <c r="J166" s="155" t="s">
        <v>420</v>
      </c>
      <c r="K166" s="155">
        <v>0</v>
      </c>
      <c r="L166" s="155" t="s">
        <v>420</v>
      </c>
      <c r="M166" s="155" t="s">
        <v>420</v>
      </c>
      <c r="N166" s="156"/>
      <c r="Q166" s="155">
        <v>20</v>
      </c>
      <c r="R166" s="155">
        <v>16.3</v>
      </c>
      <c r="S166" s="155">
        <v>4.0999999999999996</v>
      </c>
      <c r="T166" s="155">
        <v>0</v>
      </c>
      <c r="U166" s="155">
        <v>0</v>
      </c>
      <c r="V166" s="155">
        <v>0</v>
      </c>
      <c r="W166" s="155">
        <v>0</v>
      </c>
      <c r="X166" s="155">
        <v>0</v>
      </c>
      <c r="Y166" s="155">
        <v>0</v>
      </c>
      <c r="Z166" s="155">
        <v>0</v>
      </c>
      <c r="AA166" s="155">
        <v>0</v>
      </c>
      <c r="AB166" s="155">
        <v>0.8</v>
      </c>
      <c r="AC166" s="155">
        <v>0</v>
      </c>
      <c r="AD166" s="156"/>
    </row>
    <row r="167" spans="1:30" x14ac:dyDescent="0.3">
      <c r="A167" s="155">
        <v>21</v>
      </c>
      <c r="B167" s="155">
        <v>2.4</v>
      </c>
      <c r="C167" s="155">
        <v>0</v>
      </c>
      <c r="D167" s="155">
        <v>0</v>
      </c>
      <c r="E167" s="155">
        <v>0</v>
      </c>
      <c r="F167" s="155" t="s">
        <v>420</v>
      </c>
      <c r="G167" s="155" t="s">
        <v>420</v>
      </c>
      <c r="H167" s="155">
        <v>0</v>
      </c>
      <c r="I167" s="155" t="s">
        <v>420</v>
      </c>
      <c r="J167" s="155" t="s">
        <v>420</v>
      </c>
      <c r="K167" s="155">
        <v>0</v>
      </c>
      <c r="L167" s="155">
        <v>11</v>
      </c>
      <c r="M167" s="155" t="s">
        <v>420</v>
      </c>
      <c r="N167" s="156"/>
      <c r="Q167" s="155">
        <v>21</v>
      </c>
      <c r="R167" s="155">
        <v>0.1</v>
      </c>
      <c r="S167" s="155">
        <v>0.9</v>
      </c>
      <c r="T167" s="155">
        <v>0</v>
      </c>
      <c r="U167" s="155">
        <v>3.8</v>
      </c>
      <c r="V167" s="155">
        <v>0</v>
      </c>
      <c r="W167" s="155">
        <v>0</v>
      </c>
      <c r="X167" s="155">
        <v>0</v>
      </c>
      <c r="Y167" s="155">
        <v>0</v>
      </c>
      <c r="Z167" s="155">
        <v>0</v>
      </c>
      <c r="AA167" s="155">
        <v>0</v>
      </c>
      <c r="AB167" s="155">
        <v>0.6</v>
      </c>
      <c r="AC167" s="155">
        <v>0</v>
      </c>
      <c r="AD167" s="156"/>
    </row>
    <row r="168" spans="1:30" x14ac:dyDescent="0.3">
      <c r="A168" s="155">
        <v>22</v>
      </c>
      <c r="B168" s="155">
        <v>14</v>
      </c>
      <c r="C168" s="155">
        <v>0</v>
      </c>
      <c r="D168" s="155">
        <v>0</v>
      </c>
      <c r="E168" s="155" t="s">
        <v>420</v>
      </c>
      <c r="F168" s="155">
        <v>0</v>
      </c>
      <c r="G168" s="155">
        <v>0</v>
      </c>
      <c r="H168" s="155" t="s">
        <v>420</v>
      </c>
      <c r="I168" s="155">
        <v>0</v>
      </c>
      <c r="J168" s="155" t="s">
        <v>420</v>
      </c>
      <c r="K168" s="155" t="s">
        <v>420</v>
      </c>
      <c r="L168" s="155">
        <v>0</v>
      </c>
      <c r="M168" s="155" t="s">
        <v>420</v>
      </c>
      <c r="N168" s="156"/>
      <c r="Q168" s="155">
        <v>22</v>
      </c>
      <c r="R168" s="155">
        <v>2.5</v>
      </c>
      <c r="S168" s="155">
        <v>0</v>
      </c>
      <c r="T168" s="155" t="s">
        <v>420</v>
      </c>
      <c r="U168" s="155">
        <v>0</v>
      </c>
      <c r="V168" s="155">
        <v>0</v>
      </c>
      <c r="W168" s="155">
        <v>0</v>
      </c>
      <c r="X168" s="155" t="s">
        <v>420</v>
      </c>
      <c r="Y168" s="155">
        <v>0</v>
      </c>
      <c r="Z168" s="155">
        <v>0</v>
      </c>
      <c r="AA168" s="155">
        <v>0</v>
      </c>
      <c r="AB168" s="155" t="s">
        <v>420</v>
      </c>
      <c r="AC168" s="155">
        <v>0</v>
      </c>
      <c r="AD168" s="156"/>
    </row>
    <row r="169" spans="1:30" x14ac:dyDescent="0.3">
      <c r="A169" s="155">
        <v>23</v>
      </c>
      <c r="B169" s="155" t="s">
        <v>420</v>
      </c>
      <c r="C169" s="155">
        <v>0</v>
      </c>
      <c r="D169" s="155">
        <v>0.8</v>
      </c>
      <c r="E169" s="155" t="s">
        <v>420</v>
      </c>
      <c r="F169" s="155" t="s">
        <v>420</v>
      </c>
      <c r="G169" s="155" t="s">
        <v>420</v>
      </c>
      <c r="H169" s="155" t="s">
        <v>420</v>
      </c>
      <c r="I169" s="155" t="s">
        <v>420</v>
      </c>
      <c r="J169" s="155" t="s">
        <v>420</v>
      </c>
      <c r="K169" s="155">
        <v>0</v>
      </c>
      <c r="L169" s="155" t="s">
        <v>420</v>
      </c>
      <c r="M169" s="155">
        <v>0</v>
      </c>
      <c r="N169" s="156"/>
      <c r="Q169" s="155">
        <v>23</v>
      </c>
      <c r="R169" s="155">
        <v>1</v>
      </c>
      <c r="S169" s="155">
        <v>1.7</v>
      </c>
      <c r="T169" s="155">
        <v>0</v>
      </c>
      <c r="U169" s="155">
        <v>0</v>
      </c>
      <c r="V169" s="155">
        <v>0</v>
      </c>
      <c r="W169" s="155">
        <v>0</v>
      </c>
      <c r="X169" s="155">
        <v>0</v>
      </c>
      <c r="Y169" s="155">
        <v>0</v>
      </c>
      <c r="Z169" s="155">
        <v>0</v>
      </c>
      <c r="AA169" s="155">
        <v>0</v>
      </c>
      <c r="AB169" s="155">
        <v>0</v>
      </c>
      <c r="AC169" s="155">
        <v>0</v>
      </c>
      <c r="AD169" s="156"/>
    </row>
    <row r="170" spans="1:30" x14ac:dyDescent="0.3">
      <c r="A170" s="155">
        <v>24</v>
      </c>
      <c r="B170" s="155" t="s">
        <v>420</v>
      </c>
      <c r="C170" s="155">
        <v>11.9</v>
      </c>
      <c r="D170" s="155">
        <v>0</v>
      </c>
      <c r="E170" s="155">
        <v>0</v>
      </c>
      <c r="F170" s="155" t="s">
        <v>420</v>
      </c>
      <c r="G170" s="155" t="s">
        <v>420</v>
      </c>
      <c r="H170" s="155" t="s">
        <v>420</v>
      </c>
      <c r="I170" s="155" t="s">
        <v>420</v>
      </c>
      <c r="J170" s="155" t="s">
        <v>420</v>
      </c>
      <c r="K170" s="155" t="s">
        <v>420</v>
      </c>
      <c r="L170" s="155" t="s">
        <v>420</v>
      </c>
      <c r="M170" s="155">
        <v>0</v>
      </c>
      <c r="N170" s="156"/>
      <c r="Q170" s="155">
        <v>24</v>
      </c>
      <c r="R170" s="155">
        <v>0</v>
      </c>
      <c r="S170" s="155">
        <v>4</v>
      </c>
      <c r="T170" s="155">
        <v>0</v>
      </c>
      <c r="U170" s="155">
        <v>0</v>
      </c>
      <c r="V170" s="155">
        <v>0</v>
      </c>
      <c r="W170" s="155">
        <v>0</v>
      </c>
      <c r="X170" s="155">
        <v>0</v>
      </c>
      <c r="Y170" s="155">
        <v>0</v>
      </c>
      <c r="Z170" s="155">
        <v>0</v>
      </c>
      <c r="AA170" s="155">
        <v>0</v>
      </c>
      <c r="AB170" s="155">
        <v>0.2</v>
      </c>
      <c r="AC170" s="155">
        <v>0</v>
      </c>
      <c r="AD170" s="156"/>
    </row>
    <row r="171" spans="1:30" x14ac:dyDescent="0.3">
      <c r="A171" s="155">
        <v>25</v>
      </c>
      <c r="B171" s="155" t="s">
        <v>420</v>
      </c>
      <c r="C171" s="155">
        <v>7.9</v>
      </c>
      <c r="D171" s="155" t="s">
        <v>420</v>
      </c>
      <c r="E171" s="155" t="s">
        <v>420</v>
      </c>
      <c r="F171" s="155" t="s">
        <v>420</v>
      </c>
      <c r="G171" s="155">
        <v>0</v>
      </c>
      <c r="H171" s="155" t="s">
        <v>420</v>
      </c>
      <c r="I171" s="155">
        <v>0</v>
      </c>
      <c r="J171" s="155">
        <v>0</v>
      </c>
      <c r="K171" s="155" t="s">
        <v>420</v>
      </c>
      <c r="L171" s="155">
        <v>0.2</v>
      </c>
      <c r="M171" s="155">
        <v>0.5</v>
      </c>
      <c r="N171" s="156"/>
      <c r="Q171" s="155">
        <v>25</v>
      </c>
      <c r="R171" s="155">
        <v>0</v>
      </c>
      <c r="S171" s="155">
        <v>8.3000000000000007</v>
      </c>
      <c r="T171" s="155">
        <v>0</v>
      </c>
      <c r="U171" s="155">
        <v>0</v>
      </c>
      <c r="V171" s="155">
        <v>0</v>
      </c>
      <c r="W171" s="155">
        <v>0</v>
      </c>
      <c r="X171" s="155">
        <v>0</v>
      </c>
      <c r="Y171" s="155">
        <v>0</v>
      </c>
      <c r="Z171" s="155">
        <v>0</v>
      </c>
      <c r="AA171" s="155">
        <v>0</v>
      </c>
      <c r="AB171" s="155">
        <v>0</v>
      </c>
      <c r="AC171" s="155">
        <v>0</v>
      </c>
      <c r="AD171" s="156"/>
    </row>
    <row r="172" spans="1:30" x14ac:dyDescent="0.3">
      <c r="A172" s="155">
        <v>26</v>
      </c>
      <c r="B172" s="155">
        <v>5.2</v>
      </c>
      <c r="C172" s="155">
        <v>43.6</v>
      </c>
      <c r="D172" s="155">
        <v>16</v>
      </c>
      <c r="E172" s="155">
        <v>0.4</v>
      </c>
      <c r="F172" s="155">
        <v>0</v>
      </c>
      <c r="G172" s="155">
        <v>0</v>
      </c>
      <c r="H172" s="155">
        <v>0</v>
      </c>
      <c r="I172" s="155">
        <v>0.2</v>
      </c>
      <c r="J172" s="155" t="s">
        <v>420</v>
      </c>
      <c r="K172" s="155" t="s">
        <v>420</v>
      </c>
      <c r="L172" s="155" t="s">
        <v>420</v>
      </c>
      <c r="M172" s="155">
        <v>13.6</v>
      </c>
      <c r="N172" s="156"/>
      <c r="Q172" s="155">
        <v>26</v>
      </c>
      <c r="R172" s="155">
        <v>16.899999999999999</v>
      </c>
      <c r="S172" s="155">
        <v>45.2</v>
      </c>
      <c r="T172" s="155">
        <v>0</v>
      </c>
      <c r="U172" s="155">
        <v>0.6</v>
      </c>
      <c r="V172" s="155">
        <v>0</v>
      </c>
      <c r="W172" s="155">
        <v>0</v>
      </c>
      <c r="X172" s="155">
        <v>0</v>
      </c>
      <c r="Y172" s="155">
        <v>0</v>
      </c>
      <c r="Z172" s="155">
        <v>0</v>
      </c>
      <c r="AA172" s="155">
        <v>0</v>
      </c>
      <c r="AB172" s="155">
        <v>0</v>
      </c>
      <c r="AC172" s="155">
        <v>3.2</v>
      </c>
      <c r="AD172" s="156"/>
    </row>
    <row r="173" spans="1:30" x14ac:dyDescent="0.3">
      <c r="A173" s="155">
        <v>27</v>
      </c>
      <c r="B173" s="155">
        <v>18</v>
      </c>
      <c r="C173" s="155">
        <v>28.9</v>
      </c>
      <c r="D173" s="155" t="s">
        <v>420</v>
      </c>
      <c r="E173" s="155">
        <v>0.2</v>
      </c>
      <c r="F173" s="155" t="s">
        <v>420</v>
      </c>
      <c r="G173" s="155" t="s">
        <v>420</v>
      </c>
      <c r="H173" s="155" t="s">
        <v>420</v>
      </c>
      <c r="I173" s="155" t="s">
        <v>420</v>
      </c>
      <c r="J173" s="155" t="s">
        <v>420</v>
      </c>
      <c r="K173" s="155" t="s">
        <v>420</v>
      </c>
      <c r="L173" s="155" t="s">
        <v>420</v>
      </c>
      <c r="M173" s="155">
        <v>1.5</v>
      </c>
      <c r="N173" s="156"/>
      <c r="Q173" s="155">
        <v>27</v>
      </c>
      <c r="R173" s="155">
        <v>12.2</v>
      </c>
      <c r="S173" s="155">
        <v>19.899999999999999</v>
      </c>
      <c r="T173" s="155">
        <v>11.5</v>
      </c>
      <c r="U173" s="155" t="s">
        <v>420</v>
      </c>
      <c r="V173" s="155">
        <v>0</v>
      </c>
      <c r="W173" s="155">
        <v>0</v>
      </c>
      <c r="X173" s="155">
        <v>0</v>
      </c>
      <c r="Y173" s="155">
        <v>0</v>
      </c>
      <c r="Z173" s="155">
        <v>0</v>
      </c>
      <c r="AA173" s="155">
        <v>0</v>
      </c>
      <c r="AB173" s="155">
        <v>0</v>
      </c>
      <c r="AC173" s="155" t="s">
        <v>420</v>
      </c>
      <c r="AD173" s="156"/>
    </row>
    <row r="174" spans="1:30" x14ac:dyDescent="0.3">
      <c r="A174" s="155">
        <v>28</v>
      </c>
      <c r="B174" s="155">
        <v>47.8</v>
      </c>
      <c r="C174" s="155">
        <v>44</v>
      </c>
      <c r="D174" s="155">
        <v>3.2</v>
      </c>
      <c r="E174" s="155">
        <v>16.5</v>
      </c>
      <c r="F174" s="155" t="s">
        <v>420</v>
      </c>
      <c r="G174" s="155" t="s">
        <v>420</v>
      </c>
      <c r="H174" s="155" t="s">
        <v>420</v>
      </c>
      <c r="I174" s="155" t="s">
        <v>420</v>
      </c>
      <c r="J174" s="155" t="s">
        <v>420</v>
      </c>
      <c r="K174" s="155">
        <v>0</v>
      </c>
      <c r="L174" s="155" t="s">
        <v>420</v>
      </c>
      <c r="M174" s="155">
        <v>2.4</v>
      </c>
      <c r="N174" s="156"/>
      <c r="Q174" s="155">
        <v>28</v>
      </c>
      <c r="R174" s="155">
        <v>72.8</v>
      </c>
      <c r="S174" s="155">
        <v>31.3</v>
      </c>
      <c r="T174" s="155">
        <v>7.1</v>
      </c>
      <c r="U174" s="155" t="s">
        <v>420</v>
      </c>
      <c r="V174" s="155">
        <v>0</v>
      </c>
      <c r="W174" s="155">
        <v>0</v>
      </c>
      <c r="X174" s="155">
        <v>0</v>
      </c>
      <c r="Y174" s="155">
        <v>0</v>
      </c>
      <c r="Z174" s="155">
        <v>0</v>
      </c>
      <c r="AA174" s="155">
        <v>0</v>
      </c>
      <c r="AB174" s="155">
        <v>0</v>
      </c>
      <c r="AC174" s="155">
        <v>3.9</v>
      </c>
      <c r="AD174" s="156"/>
    </row>
    <row r="175" spans="1:30" x14ac:dyDescent="0.3">
      <c r="A175" s="155">
        <v>29</v>
      </c>
      <c r="B175" s="155">
        <v>58.8</v>
      </c>
      <c r="C175" s="155">
        <v>2.2000000000000002</v>
      </c>
      <c r="D175" s="155">
        <v>0.3</v>
      </c>
      <c r="E175" s="155">
        <v>0.3</v>
      </c>
      <c r="F175" s="155">
        <v>0.1</v>
      </c>
      <c r="G175" s="155" t="s">
        <v>420</v>
      </c>
      <c r="H175" s="155" t="s">
        <v>420</v>
      </c>
      <c r="I175" s="155" t="s">
        <v>420</v>
      </c>
      <c r="J175" s="155" t="s">
        <v>420</v>
      </c>
      <c r="K175" s="155" t="s">
        <v>420</v>
      </c>
      <c r="L175" s="155">
        <v>0.7</v>
      </c>
      <c r="M175" s="155">
        <v>0</v>
      </c>
      <c r="N175" s="156"/>
      <c r="Q175" s="155">
        <v>29</v>
      </c>
      <c r="R175" s="155">
        <v>23.3</v>
      </c>
      <c r="S175" s="155">
        <v>0</v>
      </c>
      <c r="T175" s="155" t="s">
        <v>420</v>
      </c>
      <c r="U175" s="155" t="s">
        <v>420</v>
      </c>
      <c r="V175" s="155">
        <v>4.5</v>
      </c>
      <c r="W175" s="155" t="s">
        <v>420</v>
      </c>
      <c r="X175" s="155">
        <v>0</v>
      </c>
      <c r="Y175" s="155">
        <v>0</v>
      </c>
      <c r="Z175" s="155">
        <v>0</v>
      </c>
      <c r="AA175" s="155">
        <v>0</v>
      </c>
      <c r="AB175" s="155">
        <v>0</v>
      </c>
      <c r="AC175" s="155">
        <v>0.5</v>
      </c>
      <c r="AD175" s="156"/>
    </row>
    <row r="176" spans="1:30" x14ac:dyDescent="0.3">
      <c r="A176" s="155">
        <v>30</v>
      </c>
      <c r="B176" s="155">
        <v>46.1</v>
      </c>
      <c r="C176" s="157"/>
      <c r="D176" s="155">
        <v>6.5</v>
      </c>
      <c r="E176" s="155">
        <v>7.1</v>
      </c>
      <c r="F176" s="155" t="s">
        <v>420</v>
      </c>
      <c r="G176" s="155">
        <v>38</v>
      </c>
      <c r="H176" s="155" t="s">
        <v>420</v>
      </c>
      <c r="I176" s="155">
        <v>0</v>
      </c>
      <c r="J176" s="155">
        <v>0</v>
      </c>
      <c r="K176" s="155">
        <v>0</v>
      </c>
      <c r="L176" s="155">
        <v>9.5</v>
      </c>
      <c r="M176" s="155">
        <v>0</v>
      </c>
      <c r="N176" s="156"/>
      <c r="Q176" s="155">
        <v>30</v>
      </c>
      <c r="R176" s="155">
        <v>16.2</v>
      </c>
      <c r="S176" s="157"/>
      <c r="T176" s="155">
        <v>1.1000000000000001</v>
      </c>
      <c r="U176" s="155">
        <v>15.6</v>
      </c>
      <c r="V176" s="155">
        <v>0</v>
      </c>
      <c r="W176" s="155">
        <v>5</v>
      </c>
      <c r="X176" s="155">
        <v>0</v>
      </c>
      <c r="Y176" s="155">
        <v>0</v>
      </c>
      <c r="Z176" s="155">
        <v>0</v>
      </c>
      <c r="AA176" s="155">
        <v>0</v>
      </c>
      <c r="AB176" s="155">
        <v>25.5</v>
      </c>
      <c r="AC176" s="155">
        <v>0</v>
      </c>
      <c r="AD176" s="156"/>
    </row>
    <row r="177" spans="1:30" x14ac:dyDescent="0.3">
      <c r="A177" s="155">
        <v>31</v>
      </c>
      <c r="B177" s="155">
        <v>0.8</v>
      </c>
      <c r="C177" s="157"/>
      <c r="D177" s="155" t="s">
        <v>420</v>
      </c>
      <c r="E177" s="157"/>
      <c r="F177" s="155">
        <v>3.6</v>
      </c>
      <c r="G177" s="157"/>
      <c r="H177" s="155">
        <v>0</v>
      </c>
      <c r="I177" s="155" t="s">
        <v>420</v>
      </c>
      <c r="J177" s="157"/>
      <c r="K177" s="155" t="s">
        <v>420</v>
      </c>
      <c r="L177" s="157"/>
      <c r="M177" s="155">
        <v>1</v>
      </c>
      <c r="N177" s="156"/>
      <c r="Q177" s="155">
        <v>31</v>
      </c>
      <c r="R177" s="155">
        <v>2.2999999999999998</v>
      </c>
      <c r="S177" s="157"/>
      <c r="T177" s="155">
        <v>0</v>
      </c>
      <c r="U177" s="157"/>
      <c r="V177" s="155">
        <v>8.1999999999999993</v>
      </c>
      <c r="W177" s="157"/>
      <c r="X177" s="155">
        <v>0</v>
      </c>
      <c r="Y177" s="155">
        <v>0.9</v>
      </c>
      <c r="Z177" s="157">
        <v>0</v>
      </c>
      <c r="AA177" s="155">
        <v>0</v>
      </c>
      <c r="AB177" s="157"/>
      <c r="AC177" s="155">
        <v>0.5</v>
      </c>
      <c r="AD177" s="156"/>
    </row>
    <row r="178" spans="1:30" x14ac:dyDescent="0.3">
      <c r="A178" s="156" t="s">
        <v>421</v>
      </c>
      <c r="B178" s="158">
        <f>MAX(B147:B177)</f>
        <v>58.8</v>
      </c>
      <c r="C178" s="158">
        <f t="shared" ref="C178:L178" si="42">MAX(C147:C177)</f>
        <v>63</v>
      </c>
      <c r="D178" s="158">
        <f t="shared" si="42"/>
        <v>16</v>
      </c>
      <c r="E178" s="158">
        <f t="shared" si="42"/>
        <v>70.5</v>
      </c>
      <c r="F178" s="158">
        <f t="shared" si="42"/>
        <v>17</v>
      </c>
      <c r="G178" s="158">
        <f t="shared" si="42"/>
        <v>38</v>
      </c>
      <c r="H178" s="158">
        <f>MAX(H147:H177)</f>
        <v>94.2</v>
      </c>
      <c r="I178" s="159" t="s">
        <v>420</v>
      </c>
      <c r="J178" s="158">
        <f t="shared" si="42"/>
        <v>1.6</v>
      </c>
      <c r="K178" s="158">
        <f t="shared" si="42"/>
        <v>0</v>
      </c>
      <c r="L178" s="158">
        <f t="shared" si="42"/>
        <v>51.2</v>
      </c>
      <c r="M178" s="159">
        <v>28.6</v>
      </c>
      <c r="N178" s="160">
        <f>MAX(B178:M178)</f>
        <v>94.2</v>
      </c>
      <c r="Q178" s="156" t="s">
        <v>421</v>
      </c>
      <c r="R178" s="158">
        <f>MAX(R147:R177)</f>
        <v>72.8</v>
      </c>
      <c r="S178" s="158">
        <f t="shared" ref="S178:AC178" si="43">MAX(S147:S177)</f>
        <v>84.8</v>
      </c>
      <c r="T178" s="158">
        <f t="shared" si="43"/>
        <v>28.9</v>
      </c>
      <c r="U178" s="158">
        <f t="shared" si="43"/>
        <v>34.1</v>
      </c>
      <c r="V178" s="158">
        <f t="shared" si="43"/>
        <v>8.1999999999999993</v>
      </c>
      <c r="W178" s="158">
        <f t="shared" si="43"/>
        <v>23.8</v>
      </c>
      <c r="X178" s="158">
        <f>MAX(X147:X177)</f>
        <v>63.3</v>
      </c>
      <c r="Y178" s="159">
        <v>0</v>
      </c>
      <c r="Z178" s="158">
        <f t="shared" si="43"/>
        <v>2</v>
      </c>
      <c r="AA178" s="158">
        <f t="shared" si="43"/>
        <v>0</v>
      </c>
      <c r="AB178" s="158">
        <f t="shared" si="43"/>
        <v>25.5</v>
      </c>
      <c r="AC178" s="158">
        <f t="shared" si="43"/>
        <v>69.400000000000006</v>
      </c>
      <c r="AD178" s="160">
        <f>MAX(R178:AC178)</f>
        <v>84.8</v>
      </c>
    </row>
    <row r="179" spans="1:30" x14ac:dyDescent="0.3">
      <c r="A179" s="156" t="s">
        <v>422</v>
      </c>
      <c r="B179" s="161">
        <f>SUM(B147:B177)</f>
        <v>287.60000000000008</v>
      </c>
      <c r="C179" s="161">
        <f t="shared" ref="C179:M179" si="44">SUM(C147:C177)</f>
        <v>425.69999999999987</v>
      </c>
      <c r="D179" s="161">
        <f t="shared" si="44"/>
        <v>68.599999999999994</v>
      </c>
      <c r="E179" s="161">
        <f t="shared" si="44"/>
        <v>208.39999999999998</v>
      </c>
      <c r="F179" s="161">
        <f t="shared" si="44"/>
        <v>29.100000000000005</v>
      </c>
      <c r="G179" s="161">
        <f t="shared" si="44"/>
        <v>43.4</v>
      </c>
      <c r="H179" s="161">
        <f t="shared" si="44"/>
        <v>232.60000000000002</v>
      </c>
      <c r="I179" s="161">
        <f t="shared" si="44"/>
        <v>8.6</v>
      </c>
      <c r="J179" s="161">
        <f t="shared" si="44"/>
        <v>1.7000000000000002</v>
      </c>
      <c r="K179" s="161">
        <f t="shared" si="44"/>
        <v>0</v>
      </c>
      <c r="L179" s="161">
        <f t="shared" si="44"/>
        <v>89.200000000000017</v>
      </c>
      <c r="M179" s="161">
        <f t="shared" si="44"/>
        <v>314.90000000000003</v>
      </c>
      <c r="N179" s="160">
        <f>SUM(B179:M179)</f>
        <v>1709.8000000000002</v>
      </c>
      <c r="Q179" s="156" t="s">
        <v>422</v>
      </c>
      <c r="R179" s="161">
        <f>SUM(R147:R177)</f>
        <v>306.2</v>
      </c>
      <c r="S179" s="161">
        <f t="shared" ref="S179:AC179" si="45">SUM(S147:S177)</f>
        <v>488.5</v>
      </c>
      <c r="T179" s="161">
        <f t="shared" si="45"/>
        <v>63.4</v>
      </c>
      <c r="U179" s="161">
        <f t="shared" si="45"/>
        <v>145.79999999999998</v>
      </c>
      <c r="V179" s="161">
        <f t="shared" si="45"/>
        <v>23.1</v>
      </c>
      <c r="W179" s="161">
        <f t="shared" si="45"/>
        <v>38.6</v>
      </c>
      <c r="X179" s="161">
        <f t="shared" si="45"/>
        <v>182.20000000000002</v>
      </c>
      <c r="Y179" s="161">
        <f t="shared" si="45"/>
        <v>42.4</v>
      </c>
      <c r="Z179" s="161">
        <f t="shared" si="45"/>
        <v>2</v>
      </c>
      <c r="AA179" s="161">
        <f t="shared" si="45"/>
        <v>0</v>
      </c>
      <c r="AB179" s="161">
        <f t="shared" si="45"/>
        <v>61.7</v>
      </c>
      <c r="AC179" s="161">
        <f t="shared" si="45"/>
        <v>209.29999999999998</v>
      </c>
      <c r="AD179" s="160">
        <f>SUM(R179:AC179)</f>
        <v>1563.2</v>
      </c>
    </row>
    <row r="180" spans="1:30" x14ac:dyDescent="0.3">
      <c r="A180" s="156" t="s">
        <v>423</v>
      </c>
      <c r="B180" s="162">
        <f>COUNTIF(B147:B177,"&gt;0")</f>
        <v>22</v>
      </c>
      <c r="C180" s="162">
        <f t="shared" ref="C180:M180" si="46">COUNTIF(C147:C177,"&gt;0")</f>
        <v>25</v>
      </c>
      <c r="D180" s="162">
        <f t="shared" si="46"/>
        <v>12</v>
      </c>
      <c r="E180" s="162">
        <f t="shared" si="46"/>
        <v>16</v>
      </c>
      <c r="F180" s="162">
        <f t="shared" si="46"/>
        <v>9</v>
      </c>
      <c r="G180" s="162">
        <f t="shared" si="46"/>
        <v>6</v>
      </c>
      <c r="H180" s="162">
        <f t="shared" si="46"/>
        <v>9</v>
      </c>
      <c r="I180" s="162">
        <f t="shared" si="46"/>
        <v>4</v>
      </c>
      <c r="J180" s="162">
        <f t="shared" si="46"/>
        <v>2</v>
      </c>
      <c r="K180" s="162">
        <f t="shared" si="46"/>
        <v>0</v>
      </c>
      <c r="L180" s="162">
        <f t="shared" si="46"/>
        <v>9</v>
      </c>
      <c r="M180" s="162">
        <f t="shared" si="46"/>
        <v>12</v>
      </c>
      <c r="N180" s="160">
        <f>SUM(B180:M180)</f>
        <v>126</v>
      </c>
      <c r="Q180" s="156" t="s">
        <v>423</v>
      </c>
      <c r="R180" s="162">
        <f>COUNTIF(R147:R177,"&gt;0")</f>
        <v>25</v>
      </c>
      <c r="S180" s="162">
        <f t="shared" ref="S180:AC180" si="47">COUNTIF(S147:S177,"&gt;0")</f>
        <v>24</v>
      </c>
      <c r="T180" s="162">
        <f t="shared" si="47"/>
        <v>8</v>
      </c>
      <c r="U180" s="162">
        <f t="shared" si="47"/>
        <v>15</v>
      </c>
      <c r="V180" s="162">
        <f t="shared" si="47"/>
        <v>6</v>
      </c>
      <c r="W180" s="162">
        <f t="shared" si="47"/>
        <v>4</v>
      </c>
      <c r="X180" s="162">
        <f t="shared" si="47"/>
        <v>9</v>
      </c>
      <c r="Y180" s="162">
        <f t="shared" si="47"/>
        <v>4</v>
      </c>
      <c r="Z180" s="162">
        <f t="shared" si="47"/>
        <v>1</v>
      </c>
      <c r="AA180" s="162">
        <f t="shared" si="47"/>
        <v>0</v>
      </c>
      <c r="AB180" s="162">
        <f t="shared" si="47"/>
        <v>8</v>
      </c>
      <c r="AC180" s="162">
        <f t="shared" si="47"/>
        <v>11</v>
      </c>
      <c r="AD180" s="160">
        <f>SUM(R180:AC180)</f>
        <v>115</v>
      </c>
    </row>
    <row r="181" spans="1:30" x14ac:dyDescent="0.3">
      <c r="A181" s="156" t="s">
        <v>424</v>
      </c>
      <c r="B181" s="161">
        <f>SUM(B147:B161)</f>
        <v>55.5</v>
      </c>
      <c r="C181" s="161">
        <f t="shared" ref="C181:M181" si="48">SUM(C147:C161)</f>
        <v>261.2</v>
      </c>
      <c r="D181" s="161">
        <f t="shared" si="48"/>
        <v>41.8</v>
      </c>
      <c r="E181" s="161">
        <f t="shared" si="48"/>
        <v>183.89999999999998</v>
      </c>
      <c r="F181" s="161">
        <f t="shared" si="48"/>
        <v>25.400000000000002</v>
      </c>
      <c r="G181" s="161">
        <f t="shared" si="48"/>
        <v>5.3999999999999995</v>
      </c>
      <c r="H181" s="161">
        <f t="shared" si="48"/>
        <v>230.8</v>
      </c>
      <c r="I181" s="161">
        <f t="shared" si="48"/>
        <v>0</v>
      </c>
      <c r="J181" s="161">
        <f t="shared" si="48"/>
        <v>0</v>
      </c>
      <c r="K181" s="161">
        <f t="shared" si="48"/>
        <v>0</v>
      </c>
      <c r="L181" s="161">
        <f t="shared" si="48"/>
        <v>16.600000000000001</v>
      </c>
      <c r="M181" s="161">
        <f t="shared" si="48"/>
        <v>291.90000000000003</v>
      </c>
      <c r="N181" s="156"/>
      <c r="Q181" s="156" t="s">
        <v>424</v>
      </c>
      <c r="R181" s="161">
        <f>SUM(R147:R161)</f>
        <v>87.5</v>
      </c>
      <c r="S181" s="161">
        <f t="shared" ref="S181:AC181" si="49">SUM(S147:S161)</f>
        <v>282.90000000000003</v>
      </c>
      <c r="T181" s="161">
        <f t="shared" si="49"/>
        <v>43.699999999999996</v>
      </c>
      <c r="U181" s="161">
        <f t="shared" si="49"/>
        <v>125.79999999999998</v>
      </c>
      <c r="V181" s="161">
        <f t="shared" si="49"/>
        <v>10.4</v>
      </c>
      <c r="W181" s="161">
        <f t="shared" si="49"/>
        <v>33.6</v>
      </c>
      <c r="X181" s="161">
        <f t="shared" si="49"/>
        <v>182.20000000000002</v>
      </c>
      <c r="Y181" s="161">
        <f t="shared" si="49"/>
        <v>0.2</v>
      </c>
      <c r="Z181" s="161">
        <f t="shared" si="49"/>
        <v>0</v>
      </c>
      <c r="AA181" s="161">
        <f t="shared" si="49"/>
        <v>0</v>
      </c>
      <c r="AB181" s="161">
        <f t="shared" si="49"/>
        <v>34.6</v>
      </c>
      <c r="AC181" s="161">
        <f t="shared" si="49"/>
        <v>197.5</v>
      </c>
      <c r="AD181" s="156"/>
    </row>
    <row r="182" spans="1:30" x14ac:dyDescent="0.3">
      <c r="A182" s="156" t="s">
        <v>425</v>
      </c>
      <c r="B182" s="161" t="str">
        <f>IF(Q182&gt;0,Q182,0)</f>
        <v>Jml. data kosong</v>
      </c>
      <c r="C182" s="161">
        <f t="shared" ref="C182:M182" si="50">IF(R182&gt;0,R182,0)</f>
        <v>0</v>
      </c>
      <c r="D182" s="161">
        <f t="shared" si="50"/>
        <v>0</v>
      </c>
      <c r="E182" s="161">
        <f t="shared" si="50"/>
        <v>0</v>
      </c>
      <c r="F182" s="161">
        <f t="shared" si="50"/>
        <v>0</v>
      </c>
      <c r="G182" s="161">
        <f t="shared" si="50"/>
        <v>0</v>
      </c>
      <c r="H182" s="161">
        <f t="shared" si="50"/>
        <v>0</v>
      </c>
      <c r="I182" s="161">
        <f t="shared" si="50"/>
        <v>0</v>
      </c>
      <c r="J182" s="161">
        <f t="shared" si="50"/>
        <v>0</v>
      </c>
      <c r="K182" s="161">
        <f t="shared" si="50"/>
        <v>0</v>
      </c>
      <c r="L182" s="161">
        <f t="shared" si="50"/>
        <v>0</v>
      </c>
      <c r="M182" s="161">
        <f t="shared" si="50"/>
        <v>0</v>
      </c>
      <c r="N182" s="156"/>
      <c r="Q182" s="156" t="s">
        <v>425</v>
      </c>
      <c r="R182" s="161">
        <f>IF(AG182&gt;0,AG182,0)</f>
        <v>0</v>
      </c>
      <c r="S182" s="161">
        <f t="shared" ref="S182:AC182" si="51">IF(AH182&gt;0,AH182,0)</f>
        <v>0</v>
      </c>
      <c r="T182" s="161">
        <f t="shared" si="51"/>
        <v>0</v>
      </c>
      <c r="U182" s="161">
        <f t="shared" si="51"/>
        <v>0</v>
      </c>
      <c r="V182" s="161">
        <f t="shared" si="51"/>
        <v>0</v>
      </c>
      <c r="W182" s="161">
        <f t="shared" si="51"/>
        <v>0</v>
      </c>
      <c r="X182" s="161">
        <f t="shared" si="51"/>
        <v>0</v>
      </c>
      <c r="Y182" s="161">
        <f t="shared" si="51"/>
        <v>0</v>
      </c>
      <c r="Z182" s="161">
        <f t="shared" si="51"/>
        <v>0</v>
      </c>
      <c r="AA182" s="161">
        <f t="shared" si="51"/>
        <v>0</v>
      </c>
      <c r="AB182" s="161">
        <f t="shared" si="51"/>
        <v>0</v>
      </c>
      <c r="AC182" s="161">
        <f t="shared" si="51"/>
        <v>0</v>
      </c>
      <c r="AD182" s="156"/>
    </row>
    <row r="183" spans="1:30" x14ac:dyDescent="0.3">
      <c r="A183" s="156" t="s">
        <v>426</v>
      </c>
      <c r="B183" s="161">
        <f>SUM(B162:B177)</f>
        <v>232.1</v>
      </c>
      <c r="C183" s="161">
        <f t="shared" ref="C183:M183" si="52">SUM(C162:C177)</f>
        <v>164.5</v>
      </c>
      <c r="D183" s="161">
        <f t="shared" si="52"/>
        <v>26.8</v>
      </c>
      <c r="E183" s="161">
        <f t="shared" si="52"/>
        <v>24.5</v>
      </c>
      <c r="F183" s="161">
        <f t="shared" si="52"/>
        <v>3.7</v>
      </c>
      <c r="G183" s="161">
        <f t="shared" si="52"/>
        <v>38</v>
      </c>
      <c r="H183" s="161">
        <f t="shared" si="52"/>
        <v>1.8</v>
      </c>
      <c r="I183" s="161">
        <f t="shared" si="52"/>
        <v>8.6</v>
      </c>
      <c r="J183" s="161">
        <f t="shared" si="52"/>
        <v>1.7000000000000002</v>
      </c>
      <c r="K183" s="161">
        <f t="shared" si="52"/>
        <v>0</v>
      </c>
      <c r="L183" s="161">
        <f t="shared" si="52"/>
        <v>72.600000000000009</v>
      </c>
      <c r="M183" s="161">
        <f t="shared" si="52"/>
        <v>23</v>
      </c>
      <c r="N183" s="156"/>
      <c r="Q183" s="156" t="s">
        <v>426</v>
      </c>
      <c r="R183" s="161">
        <f>SUM(R162:R177)</f>
        <v>218.70000000000002</v>
      </c>
      <c r="S183" s="161">
        <f t="shared" ref="S183:AC183" si="53">SUM(S162:S177)</f>
        <v>205.60000000000002</v>
      </c>
      <c r="T183" s="161">
        <f t="shared" si="53"/>
        <v>19.700000000000003</v>
      </c>
      <c r="U183" s="161">
        <f t="shared" si="53"/>
        <v>20</v>
      </c>
      <c r="V183" s="161">
        <f t="shared" si="53"/>
        <v>12.7</v>
      </c>
      <c r="W183" s="161">
        <f t="shared" si="53"/>
        <v>5</v>
      </c>
      <c r="X183" s="161">
        <f t="shared" si="53"/>
        <v>0</v>
      </c>
      <c r="Y183" s="161">
        <f t="shared" si="53"/>
        <v>42.199999999999996</v>
      </c>
      <c r="Z183" s="161">
        <f t="shared" si="53"/>
        <v>2</v>
      </c>
      <c r="AA183" s="161">
        <f t="shared" si="53"/>
        <v>0</v>
      </c>
      <c r="AB183" s="161">
        <f t="shared" si="53"/>
        <v>27.1</v>
      </c>
      <c r="AC183" s="161">
        <f t="shared" si="53"/>
        <v>11.8</v>
      </c>
      <c r="AD183" s="156"/>
    </row>
    <row r="184" spans="1:30" x14ac:dyDescent="0.3">
      <c r="A184" s="156" t="s">
        <v>425</v>
      </c>
      <c r="B184" s="161">
        <f>IF(Q185&gt;0,Q185,0)</f>
        <v>0</v>
      </c>
      <c r="C184" s="161">
        <f t="shared" ref="C184:M184" si="54">IF(R185&gt;0,R185,0)</f>
        <v>0</v>
      </c>
      <c r="D184" s="161">
        <f t="shared" si="54"/>
        <v>0</v>
      </c>
      <c r="E184" s="161">
        <f t="shared" si="54"/>
        <v>0</v>
      </c>
      <c r="F184" s="161">
        <f t="shared" si="54"/>
        <v>0</v>
      </c>
      <c r="G184" s="161">
        <f t="shared" si="54"/>
        <v>0</v>
      </c>
      <c r="H184" s="161">
        <f t="shared" si="54"/>
        <v>0</v>
      </c>
      <c r="I184" s="161">
        <f t="shared" si="54"/>
        <v>0</v>
      </c>
      <c r="J184" s="161">
        <f t="shared" si="54"/>
        <v>0</v>
      </c>
      <c r="K184" s="161">
        <f t="shared" si="54"/>
        <v>0</v>
      </c>
      <c r="L184" s="161">
        <f t="shared" si="54"/>
        <v>0</v>
      </c>
      <c r="M184" s="161">
        <f t="shared" si="54"/>
        <v>0</v>
      </c>
      <c r="N184" s="156"/>
      <c r="Q184" s="156" t="s">
        <v>425</v>
      </c>
      <c r="R184" s="161">
        <f>IF(AG185&gt;0,AG185,0)</f>
        <v>0</v>
      </c>
      <c r="S184" s="161">
        <f t="shared" ref="S184:AC184" si="55">IF(AH185&gt;0,AH185,0)</f>
        <v>0</v>
      </c>
      <c r="T184" s="161">
        <f t="shared" si="55"/>
        <v>0</v>
      </c>
      <c r="U184" s="161">
        <f t="shared" si="55"/>
        <v>0</v>
      </c>
      <c r="V184" s="161">
        <f t="shared" si="55"/>
        <v>0</v>
      </c>
      <c r="W184" s="161">
        <f t="shared" si="55"/>
        <v>0</v>
      </c>
      <c r="X184" s="161">
        <f t="shared" si="55"/>
        <v>0</v>
      </c>
      <c r="Y184" s="161">
        <f t="shared" si="55"/>
        <v>0</v>
      </c>
      <c r="Z184" s="161">
        <f t="shared" si="55"/>
        <v>0</v>
      </c>
      <c r="AA184" s="161">
        <f t="shared" si="55"/>
        <v>0</v>
      </c>
      <c r="AB184" s="161">
        <f t="shared" si="55"/>
        <v>0</v>
      </c>
      <c r="AC184" s="161">
        <f t="shared" si="55"/>
        <v>0</v>
      </c>
      <c r="AD184" s="156"/>
    </row>
    <row r="186" spans="1:30" x14ac:dyDescent="0.3">
      <c r="A186" s="150" t="s">
        <v>71</v>
      </c>
      <c r="B186" s="151">
        <v>2024</v>
      </c>
      <c r="C186" s="152"/>
      <c r="D186" s="153"/>
      <c r="E186" s="153"/>
      <c r="F186" s="153"/>
      <c r="G186" s="153"/>
      <c r="H186" s="153"/>
      <c r="I186" s="153"/>
      <c r="J186" s="153"/>
      <c r="K186" s="153"/>
      <c r="L186" s="153"/>
      <c r="M186" s="153"/>
      <c r="N186" s="153"/>
      <c r="Q186" s="150" t="s">
        <v>71</v>
      </c>
      <c r="R186" s="151">
        <v>2024</v>
      </c>
      <c r="S186" s="152"/>
      <c r="T186" s="153"/>
      <c r="U186" s="153"/>
      <c r="V186" s="153"/>
      <c r="W186" s="153"/>
      <c r="X186" s="153"/>
      <c r="Y186" s="153"/>
      <c r="Z186" s="153"/>
      <c r="AA186" s="153"/>
      <c r="AB186" s="153"/>
      <c r="AC186" s="153"/>
      <c r="AD186" s="153"/>
    </row>
    <row r="187" spans="1:30" x14ac:dyDescent="0.3">
      <c r="A187" s="150"/>
      <c r="B187" s="153"/>
      <c r="C187" s="153"/>
      <c r="D187" s="153"/>
      <c r="E187" s="153"/>
      <c r="F187" s="153"/>
      <c r="G187" s="153"/>
      <c r="H187" s="153"/>
      <c r="I187" s="153"/>
      <c r="J187" s="153"/>
      <c r="K187" s="153"/>
      <c r="L187" s="153"/>
      <c r="M187" s="153"/>
      <c r="N187" s="153"/>
      <c r="Q187" s="150"/>
      <c r="R187" s="153"/>
      <c r="S187" s="153"/>
      <c r="T187" s="153"/>
      <c r="U187" s="153"/>
      <c r="V187" s="153"/>
      <c r="W187" s="153"/>
      <c r="X187" s="153"/>
      <c r="Y187" s="153"/>
      <c r="Z187" s="153"/>
      <c r="AA187" s="153"/>
      <c r="AB187" s="153"/>
      <c r="AC187" s="153"/>
      <c r="AD187" s="153"/>
    </row>
    <row r="188" spans="1:30" x14ac:dyDescent="0.3">
      <c r="A188" s="175" t="s">
        <v>404</v>
      </c>
      <c r="B188" s="154" t="s">
        <v>405</v>
      </c>
      <c r="C188" s="154"/>
      <c r="D188" s="154"/>
      <c r="E188" s="154"/>
      <c r="F188" s="154"/>
      <c r="G188" s="154"/>
      <c r="H188" s="154"/>
      <c r="I188" s="154"/>
      <c r="J188" s="154"/>
      <c r="K188" s="154"/>
      <c r="L188" s="154"/>
      <c r="M188" s="154"/>
      <c r="N188" s="175" t="s">
        <v>406</v>
      </c>
      <c r="Q188" s="175" t="s">
        <v>404</v>
      </c>
      <c r="R188" s="154" t="s">
        <v>405</v>
      </c>
      <c r="S188" s="154"/>
      <c r="T188" s="154"/>
      <c r="U188" s="154"/>
      <c r="V188" s="154"/>
      <c r="W188" s="154"/>
      <c r="X188" s="154"/>
      <c r="Y188" s="154"/>
      <c r="Z188" s="154"/>
      <c r="AA188" s="154"/>
      <c r="AB188" s="154"/>
      <c r="AC188" s="154"/>
      <c r="AD188" s="175" t="s">
        <v>406</v>
      </c>
    </row>
    <row r="189" spans="1:30" x14ac:dyDescent="0.3">
      <c r="A189" s="175"/>
      <c r="B189" s="155" t="s">
        <v>407</v>
      </c>
      <c r="C189" s="155" t="s">
        <v>408</v>
      </c>
      <c r="D189" s="155" t="s">
        <v>409</v>
      </c>
      <c r="E189" s="155" t="s">
        <v>410</v>
      </c>
      <c r="F189" s="155" t="s">
        <v>411</v>
      </c>
      <c r="G189" s="155" t="s">
        <v>412</v>
      </c>
      <c r="H189" s="155" t="s">
        <v>413</v>
      </c>
      <c r="I189" s="155" t="s">
        <v>414</v>
      </c>
      <c r="J189" s="155" t="s">
        <v>415</v>
      </c>
      <c r="K189" s="155" t="s">
        <v>416</v>
      </c>
      <c r="L189" s="155" t="s">
        <v>417</v>
      </c>
      <c r="M189" s="155" t="s">
        <v>418</v>
      </c>
      <c r="N189" s="175"/>
      <c r="Q189" s="175"/>
      <c r="R189" s="155" t="s">
        <v>407</v>
      </c>
      <c r="S189" s="155" t="s">
        <v>408</v>
      </c>
      <c r="T189" s="155" t="s">
        <v>409</v>
      </c>
      <c r="U189" s="155" t="s">
        <v>410</v>
      </c>
      <c r="V189" s="155" t="s">
        <v>411</v>
      </c>
      <c r="W189" s="155" t="s">
        <v>412</v>
      </c>
      <c r="X189" s="155" t="s">
        <v>413</v>
      </c>
      <c r="Y189" s="155" t="s">
        <v>414</v>
      </c>
      <c r="Z189" s="155" t="s">
        <v>415</v>
      </c>
      <c r="AA189" s="155" t="s">
        <v>416</v>
      </c>
      <c r="AB189" s="155" t="s">
        <v>417</v>
      </c>
      <c r="AC189" s="155" t="s">
        <v>418</v>
      </c>
      <c r="AD189" s="175"/>
    </row>
    <row r="190" spans="1:30" x14ac:dyDescent="0.3">
      <c r="A190" s="155">
        <v>1</v>
      </c>
      <c r="B190" s="155">
        <v>3.3</v>
      </c>
      <c r="C190" s="155">
        <v>7.3</v>
      </c>
      <c r="D190" s="155" t="s">
        <v>420</v>
      </c>
      <c r="E190" s="155">
        <v>44.5</v>
      </c>
      <c r="F190" s="155">
        <v>1.6</v>
      </c>
      <c r="G190" s="155">
        <v>0</v>
      </c>
      <c r="H190" s="155">
        <v>0</v>
      </c>
      <c r="I190" s="155">
        <v>0</v>
      </c>
      <c r="J190" s="155" t="s">
        <v>420</v>
      </c>
      <c r="K190" s="155" t="s">
        <v>420</v>
      </c>
      <c r="L190" s="155">
        <v>14.5</v>
      </c>
      <c r="M190" s="155">
        <v>42.3</v>
      </c>
      <c r="N190" s="156"/>
      <c r="Q190" s="155">
        <v>1</v>
      </c>
      <c r="R190" s="155" t="s">
        <v>420</v>
      </c>
      <c r="S190" s="155">
        <v>3.5</v>
      </c>
      <c r="T190" s="155">
        <v>7</v>
      </c>
      <c r="U190" s="155">
        <v>9.6999999999999993</v>
      </c>
      <c r="V190" s="155">
        <v>1.2</v>
      </c>
      <c r="W190" s="155">
        <v>0</v>
      </c>
      <c r="X190" s="155">
        <v>0</v>
      </c>
      <c r="Y190" s="155">
        <v>0</v>
      </c>
      <c r="Z190" s="155" t="s">
        <v>420</v>
      </c>
      <c r="AA190" s="155">
        <v>0.6</v>
      </c>
      <c r="AB190" s="155">
        <v>6.5</v>
      </c>
      <c r="AC190" s="155">
        <v>71.2</v>
      </c>
      <c r="AD190" s="156"/>
    </row>
    <row r="191" spans="1:30" x14ac:dyDescent="0.3">
      <c r="A191" s="155">
        <v>2</v>
      </c>
      <c r="B191" s="155">
        <v>0.7</v>
      </c>
      <c r="C191" s="155">
        <v>6.5</v>
      </c>
      <c r="D191" s="155">
        <v>8.3000000000000007</v>
      </c>
      <c r="E191" s="155">
        <v>41</v>
      </c>
      <c r="F191" s="155" t="s">
        <v>420</v>
      </c>
      <c r="G191" s="155">
        <v>3.8</v>
      </c>
      <c r="H191" s="155">
        <v>3.9</v>
      </c>
      <c r="I191" s="155">
        <v>0</v>
      </c>
      <c r="J191" s="155">
        <v>0.2</v>
      </c>
      <c r="K191" s="155">
        <v>1.6</v>
      </c>
      <c r="L191" s="155">
        <v>0</v>
      </c>
      <c r="M191" s="155">
        <v>0.1</v>
      </c>
      <c r="N191" s="156"/>
      <c r="Q191" s="155">
        <v>2</v>
      </c>
      <c r="R191" s="155">
        <v>0</v>
      </c>
      <c r="S191" s="155">
        <v>1.3</v>
      </c>
      <c r="T191" s="155">
        <v>0.7</v>
      </c>
      <c r="U191" s="155">
        <v>6.8</v>
      </c>
      <c r="V191" s="155">
        <v>0</v>
      </c>
      <c r="W191" s="155">
        <v>0</v>
      </c>
      <c r="X191" s="155">
        <v>4.0999999999999996</v>
      </c>
      <c r="Y191" s="155">
        <v>0</v>
      </c>
      <c r="Z191" s="155">
        <v>0</v>
      </c>
      <c r="AA191" s="155">
        <v>0</v>
      </c>
      <c r="AB191" s="155">
        <v>2.9</v>
      </c>
      <c r="AC191" s="155">
        <v>0.3</v>
      </c>
      <c r="AD191" s="156"/>
    </row>
    <row r="192" spans="1:30" x14ac:dyDescent="0.3">
      <c r="A192" s="155">
        <v>3</v>
      </c>
      <c r="B192" s="155">
        <v>0</v>
      </c>
      <c r="C192" s="155">
        <v>4.7</v>
      </c>
      <c r="D192" s="155">
        <v>4.8</v>
      </c>
      <c r="E192" s="155" t="s">
        <v>420</v>
      </c>
      <c r="F192" s="155" t="s">
        <v>420</v>
      </c>
      <c r="G192" s="155" t="s">
        <v>420</v>
      </c>
      <c r="H192" s="155">
        <v>0.1</v>
      </c>
      <c r="I192" s="155">
        <v>0</v>
      </c>
      <c r="J192" s="155">
        <v>0</v>
      </c>
      <c r="K192" s="155">
        <v>0</v>
      </c>
      <c r="L192" s="155">
        <v>0</v>
      </c>
      <c r="M192" s="155">
        <v>1</v>
      </c>
      <c r="N192" s="156"/>
      <c r="Q192" s="155">
        <v>3</v>
      </c>
      <c r="R192" s="155">
        <v>0</v>
      </c>
      <c r="S192" s="155">
        <v>3.5</v>
      </c>
      <c r="T192" s="155">
        <v>24.9</v>
      </c>
      <c r="U192" s="155">
        <v>0</v>
      </c>
      <c r="V192" s="155">
        <v>0</v>
      </c>
      <c r="W192" s="155">
        <v>0.6</v>
      </c>
      <c r="X192" s="155">
        <v>4.3</v>
      </c>
      <c r="Y192" s="155">
        <v>0</v>
      </c>
      <c r="Z192" s="155">
        <v>0</v>
      </c>
      <c r="AA192" s="155">
        <v>0</v>
      </c>
      <c r="AB192" s="155">
        <v>0</v>
      </c>
      <c r="AC192" s="155">
        <v>2.2000000000000002</v>
      </c>
      <c r="AD192" s="156"/>
    </row>
    <row r="193" spans="1:30" x14ac:dyDescent="0.3">
      <c r="A193" s="155">
        <v>4</v>
      </c>
      <c r="B193" s="155">
        <v>5.6</v>
      </c>
      <c r="C193" s="155">
        <v>6.3</v>
      </c>
      <c r="D193" s="155" t="s">
        <v>420</v>
      </c>
      <c r="E193" s="155">
        <v>63.3</v>
      </c>
      <c r="F193" s="155">
        <v>0</v>
      </c>
      <c r="G193" s="155">
        <v>2.5</v>
      </c>
      <c r="H193" s="155">
        <v>18.399999999999999</v>
      </c>
      <c r="I193" s="155">
        <v>0</v>
      </c>
      <c r="J193" s="155">
        <v>0</v>
      </c>
      <c r="K193" s="155">
        <v>0</v>
      </c>
      <c r="L193" s="155">
        <v>0</v>
      </c>
      <c r="M193" s="155">
        <v>2.5</v>
      </c>
      <c r="N193" s="156"/>
      <c r="Q193" s="155">
        <v>4</v>
      </c>
      <c r="R193" s="155" t="s">
        <v>420</v>
      </c>
      <c r="S193" s="155">
        <v>2.8</v>
      </c>
      <c r="T193" s="155">
        <v>0</v>
      </c>
      <c r="U193" s="155">
        <v>129</v>
      </c>
      <c r="V193" s="155">
        <v>0</v>
      </c>
      <c r="W193" s="155">
        <v>1.9</v>
      </c>
      <c r="X193" s="155">
        <v>6.8</v>
      </c>
      <c r="Y193" s="155">
        <v>0</v>
      </c>
      <c r="Z193" s="155">
        <v>0</v>
      </c>
      <c r="AA193" s="155">
        <v>0</v>
      </c>
      <c r="AB193" s="155">
        <v>0</v>
      </c>
      <c r="AC193" s="155">
        <v>0.5</v>
      </c>
      <c r="AD193" s="156"/>
    </row>
    <row r="194" spans="1:30" x14ac:dyDescent="0.3">
      <c r="A194" s="155">
        <v>5</v>
      </c>
      <c r="B194" s="155">
        <v>9.5</v>
      </c>
      <c r="C194" s="155">
        <v>17.3</v>
      </c>
      <c r="D194" s="155">
        <v>0.5</v>
      </c>
      <c r="E194" s="155">
        <v>12.5</v>
      </c>
      <c r="F194" s="155" t="s">
        <v>420</v>
      </c>
      <c r="G194" s="155">
        <v>0.5</v>
      </c>
      <c r="H194" s="155">
        <v>0</v>
      </c>
      <c r="I194" s="155">
        <v>0</v>
      </c>
      <c r="J194" s="155">
        <v>0</v>
      </c>
      <c r="K194" s="155">
        <v>2.2999999999999998</v>
      </c>
      <c r="L194" s="155">
        <v>4.4000000000000004</v>
      </c>
      <c r="M194" s="155">
        <v>23.1</v>
      </c>
      <c r="N194" s="156"/>
      <c r="Q194" s="155">
        <v>5</v>
      </c>
      <c r="R194" s="155">
        <v>42.4</v>
      </c>
      <c r="S194" s="155">
        <v>4.2</v>
      </c>
      <c r="T194" s="155">
        <v>0</v>
      </c>
      <c r="U194" s="155">
        <v>3.4</v>
      </c>
      <c r="V194" s="155">
        <v>0.6</v>
      </c>
      <c r="W194" s="155">
        <v>0</v>
      </c>
      <c r="X194" s="155">
        <v>0</v>
      </c>
      <c r="Y194" s="155">
        <v>0</v>
      </c>
      <c r="Z194" s="155">
        <v>0</v>
      </c>
      <c r="AA194" s="155">
        <v>9.9</v>
      </c>
      <c r="AB194" s="155">
        <v>6.3</v>
      </c>
      <c r="AC194" s="155">
        <v>6.1</v>
      </c>
      <c r="AD194" s="156"/>
    </row>
    <row r="195" spans="1:30" x14ac:dyDescent="0.3">
      <c r="A195" s="155">
        <v>6</v>
      </c>
      <c r="B195" s="155" t="s">
        <v>420</v>
      </c>
      <c r="C195" s="155" t="s">
        <v>420</v>
      </c>
      <c r="D195" s="155" t="s">
        <v>420</v>
      </c>
      <c r="E195" s="155" t="s">
        <v>420</v>
      </c>
      <c r="F195" s="155" t="s">
        <v>420</v>
      </c>
      <c r="G195" s="155">
        <v>5.6</v>
      </c>
      <c r="H195" s="155" t="s">
        <v>420</v>
      </c>
      <c r="I195" s="155">
        <v>0</v>
      </c>
      <c r="J195" s="155">
        <v>0.1</v>
      </c>
      <c r="K195" s="155">
        <v>0</v>
      </c>
      <c r="L195" s="155">
        <v>0</v>
      </c>
      <c r="M195" s="155">
        <v>5</v>
      </c>
      <c r="N195" s="156"/>
      <c r="Q195" s="155">
        <v>6</v>
      </c>
      <c r="R195" s="155">
        <v>0</v>
      </c>
      <c r="S195" s="155">
        <v>0.2</v>
      </c>
      <c r="T195" s="155">
        <v>0</v>
      </c>
      <c r="U195" s="155">
        <v>0</v>
      </c>
      <c r="V195" s="155">
        <v>0</v>
      </c>
      <c r="W195" s="155">
        <v>1.9</v>
      </c>
      <c r="X195" s="155">
        <v>0</v>
      </c>
      <c r="Y195" s="155">
        <v>0</v>
      </c>
      <c r="Z195" s="155">
        <v>0</v>
      </c>
      <c r="AA195" s="155">
        <v>0</v>
      </c>
      <c r="AB195" s="155">
        <v>0</v>
      </c>
      <c r="AC195" s="155" t="s">
        <v>420</v>
      </c>
      <c r="AD195" s="156"/>
    </row>
    <row r="196" spans="1:30" x14ac:dyDescent="0.3">
      <c r="A196" s="155">
        <v>7</v>
      </c>
      <c r="B196" s="155" t="s">
        <v>420</v>
      </c>
      <c r="C196" s="155">
        <v>23.9</v>
      </c>
      <c r="D196" s="155">
        <v>5.3</v>
      </c>
      <c r="E196" s="155">
        <v>12.8</v>
      </c>
      <c r="F196" s="155">
        <v>0</v>
      </c>
      <c r="G196" s="155">
        <v>10.7</v>
      </c>
      <c r="H196" s="155" t="s">
        <v>420</v>
      </c>
      <c r="I196" s="155">
        <v>0</v>
      </c>
      <c r="J196" s="155">
        <v>0</v>
      </c>
      <c r="K196" s="155">
        <v>0</v>
      </c>
      <c r="L196" s="155">
        <v>0</v>
      </c>
      <c r="M196" s="155">
        <v>29.2</v>
      </c>
      <c r="N196" s="156"/>
      <c r="Q196" s="155">
        <v>7</v>
      </c>
      <c r="R196" s="155">
        <v>4.0999999999999996</v>
      </c>
      <c r="S196" s="155">
        <v>23.2</v>
      </c>
      <c r="T196" s="155">
        <v>3.7</v>
      </c>
      <c r="U196" s="155">
        <v>25.8</v>
      </c>
      <c r="V196" s="155">
        <v>0</v>
      </c>
      <c r="W196" s="155">
        <v>0</v>
      </c>
      <c r="X196" s="155">
        <v>0</v>
      </c>
      <c r="Y196" s="155">
        <v>0</v>
      </c>
      <c r="Z196" s="155">
        <v>0</v>
      </c>
      <c r="AA196" s="155">
        <v>0</v>
      </c>
      <c r="AB196" s="155">
        <v>0</v>
      </c>
      <c r="AC196" s="155">
        <v>21</v>
      </c>
      <c r="AD196" s="156"/>
    </row>
    <row r="197" spans="1:30" x14ac:dyDescent="0.3">
      <c r="A197" s="155">
        <v>8</v>
      </c>
      <c r="B197" s="155" t="s">
        <v>420</v>
      </c>
      <c r="C197" s="155">
        <v>19.5</v>
      </c>
      <c r="D197" s="155" t="s">
        <v>420</v>
      </c>
      <c r="E197" s="155">
        <v>2</v>
      </c>
      <c r="F197" s="155" t="s">
        <v>420</v>
      </c>
      <c r="G197" s="155">
        <v>0</v>
      </c>
      <c r="H197" s="155" t="s">
        <v>420</v>
      </c>
      <c r="I197" s="155">
        <v>0</v>
      </c>
      <c r="J197" s="155">
        <v>0</v>
      </c>
      <c r="K197" s="155">
        <v>0</v>
      </c>
      <c r="L197" s="155">
        <v>0</v>
      </c>
      <c r="M197" s="155">
        <v>1</v>
      </c>
      <c r="N197" s="156"/>
      <c r="Q197" s="155">
        <v>8</v>
      </c>
      <c r="R197" s="155">
        <v>0</v>
      </c>
      <c r="S197" s="155">
        <v>9.4</v>
      </c>
      <c r="T197" s="155">
        <v>21.5</v>
      </c>
      <c r="U197" s="155" t="s">
        <v>420</v>
      </c>
      <c r="V197" s="155">
        <v>0</v>
      </c>
      <c r="W197" s="155">
        <v>14.4</v>
      </c>
      <c r="X197" s="155" t="s">
        <v>420</v>
      </c>
      <c r="Y197" s="155">
        <v>0</v>
      </c>
      <c r="Z197" s="155">
        <v>0.6</v>
      </c>
      <c r="AA197" s="155" t="s">
        <v>420</v>
      </c>
      <c r="AB197" s="155">
        <v>0</v>
      </c>
      <c r="AC197" s="155">
        <v>3</v>
      </c>
      <c r="AD197" s="156"/>
    </row>
    <row r="198" spans="1:30" x14ac:dyDescent="0.3">
      <c r="A198" s="155">
        <v>9</v>
      </c>
      <c r="B198" s="155" t="s">
        <v>420</v>
      </c>
      <c r="C198" s="155">
        <v>15</v>
      </c>
      <c r="D198" s="155">
        <v>46.5</v>
      </c>
      <c r="E198" s="155">
        <v>0</v>
      </c>
      <c r="F198" s="155" t="s">
        <v>420</v>
      </c>
      <c r="G198" s="155">
        <v>4.7</v>
      </c>
      <c r="H198" s="155">
        <v>0</v>
      </c>
      <c r="I198" s="155">
        <v>0</v>
      </c>
      <c r="J198" s="155">
        <v>0</v>
      </c>
      <c r="K198" s="155">
        <v>0</v>
      </c>
      <c r="L198" s="155">
        <v>61.4</v>
      </c>
      <c r="M198" s="155">
        <v>22.6</v>
      </c>
      <c r="N198" s="156"/>
      <c r="Q198" s="155">
        <v>9</v>
      </c>
      <c r="R198" s="155" t="s">
        <v>420</v>
      </c>
      <c r="S198" s="155">
        <v>18.5</v>
      </c>
      <c r="T198" s="155">
        <v>66.900000000000006</v>
      </c>
      <c r="U198" s="155">
        <v>0</v>
      </c>
      <c r="V198" s="155">
        <v>0</v>
      </c>
      <c r="W198" s="155">
        <v>1.5</v>
      </c>
      <c r="X198" s="155">
        <v>0</v>
      </c>
      <c r="Y198" s="155">
        <v>0.4</v>
      </c>
      <c r="Z198" s="155">
        <v>0</v>
      </c>
      <c r="AA198" s="155">
        <v>0</v>
      </c>
      <c r="AB198" s="155">
        <v>19.100000000000001</v>
      </c>
      <c r="AC198" s="155">
        <v>19.5</v>
      </c>
      <c r="AD198" s="156"/>
    </row>
    <row r="199" spans="1:30" x14ac:dyDescent="0.3">
      <c r="A199" s="155">
        <v>10</v>
      </c>
      <c r="B199" s="155">
        <v>0</v>
      </c>
      <c r="C199" s="155">
        <v>14.6</v>
      </c>
      <c r="D199" s="155">
        <v>95.4</v>
      </c>
      <c r="E199" s="155">
        <v>0.2</v>
      </c>
      <c r="F199" s="155" t="s">
        <v>420</v>
      </c>
      <c r="G199" s="155">
        <v>15.5</v>
      </c>
      <c r="H199" s="155">
        <v>0</v>
      </c>
      <c r="I199" s="155">
        <v>0</v>
      </c>
      <c r="J199" s="155">
        <v>0</v>
      </c>
      <c r="K199" s="155">
        <v>0</v>
      </c>
      <c r="L199" s="155">
        <v>0</v>
      </c>
      <c r="M199" s="155">
        <v>45.6</v>
      </c>
      <c r="N199" s="156"/>
      <c r="Q199" s="155">
        <v>10</v>
      </c>
      <c r="R199" s="155">
        <v>0</v>
      </c>
      <c r="S199" s="155">
        <v>16.600000000000001</v>
      </c>
      <c r="T199" s="155">
        <v>117.1</v>
      </c>
      <c r="U199" s="155">
        <v>0</v>
      </c>
      <c r="V199" s="155">
        <v>0</v>
      </c>
      <c r="W199" s="155">
        <v>23.8</v>
      </c>
      <c r="X199" s="155">
        <v>0</v>
      </c>
      <c r="Y199" s="155">
        <v>0</v>
      </c>
      <c r="Z199" s="155">
        <v>0</v>
      </c>
      <c r="AA199" s="155">
        <v>0</v>
      </c>
      <c r="AB199" s="155">
        <v>0</v>
      </c>
      <c r="AC199" s="155">
        <v>50.5</v>
      </c>
      <c r="AD199" s="156"/>
    </row>
    <row r="200" spans="1:30" x14ac:dyDescent="0.3">
      <c r="A200" s="155">
        <v>11</v>
      </c>
      <c r="B200" s="155" t="s">
        <v>420</v>
      </c>
      <c r="C200" s="155">
        <v>2.4</v>
      </c>
      <c r="D200" s="155">
        <v>17.100000000000001</v>
      </c>
      <c r="E200" s="155">
        <v>1.2</v>
      </c>
      <c r="F200" s="155">
        <v>0</v>
      </c>
      <c r="G200" s="155" t="s">
        <v>420</v>
      </c>
      <c r="H200" s="155" t="s">
        <v>420</v>
      </c>
      <c r="I200" s="155">
        <v>0</v>
      </c>
      <c r="J200" s="155">
        <v>0</v>
      </c>
      <c r="K200" s="155">
        <v>0</v>
      </c>
      <c r="L200" s="155">
        <v>0.2</v>
      </c>
      <c r="M200" s="155">
        <v>17.600000000000001</v>
      </c>
      <c r="N200" s="156"/>
      <c r="Q200" s="155">
        <v>11</v>
      </c>
      <c r="R200" s="155">
        <v>0</v>
      </c>
      <c r="S200" s="155">
        <v>2.4</v>
      </c>
      <c r="T200" s="155">
        <v>24.7</v>
      </c>
      <c r="U200" s="155">
        <v>0</v>
      </c>
      <c r="V200" s="155" t="s">
        <v>420</v>
      </c>
      <c r="W200" s="155">
        <v>0</v>
      </c>
      <c r="X200" s="155">
        <v>0.8</v>
      </c>
      <c r="Y200" s="155">
        <v>0</v>
      </c>
      <c r="Z200" s="155">
        <v>0</v>
      </c>
      <c r="AA200" s="155">
        <v>0</v>
      </c>
      <c r="AB200" s="155">
        <v>0</v>
      </c>
      <c r="AC200" s="155">
        <v>8.8000000000000007</v>
      </c>
      <c r="AD200" s="156"/>
    </row>
    <row r="201" spans="1:30" x14ac:dyDescent="0.3">
      <c r="A201" s="155">
        <v>12</v>
      </c>
      <c r="B201" s="155" t="s">
        <v>420</v>
      </c>
      <c r="C201" s="155">
        <v>20.6</v>
      </c>
      <c r="D201" s="155">
        <v>3.5</v>
      </c>
      <c r="E201" s="155">
        <v>0</v>
      </c>
      <c r="F201" s="155">
        <v>0</v>
      </c>
      <c r="G201" s="155" t="s">
        <v>420</v>
      </c>
      <c r="H201" s="155">
        <v>0</v>
      </c>
      <c r="I201" s="155">
        <v>0</v>
      </c>
      <c r="J201" s="155">
        <v>0.2</v>
      </c>
      <c r="K201" s="155">
        <v>0</v>
      </c>
      <c r="L201" s="155">
        <v>0</v>
      </c>
      <c r="M201" s="155">
        <v>15.6</v>
      </c>
      <c r="N201" s="156"/>
      <c r="Q201" s="155">
        <v>12</v>
      </c>
      <c r="R201" s="155">
        <v>0</v>
      </c>
      <c r="S201" s="155">
        <v>1.2</v>
      </c>
      <c r="T201" s="155">
        <v>7.2</v>
      </c>
      <c r="U201" s="155">
        <v>0</v>
      </c>
      <c r="V201" s="155">
        <v>0</v>
      </c>
      <c r="W201" s="155">
        <v>0</v>
      </c>
      <c r="X201" s="155">
        <v>0</v>
      </c>
      <c r="Y201" s="155">
        <v>0</v>
      </c>
      <c r="Z201" s="155">
        <v>0</v>
      </c>
      <c r="AA201" s="155">
        <v>0</v>
      </c>
      <c r="AB201" s="155">
        <v>0</v>
      </c>
      <c r="AC201" s="155">
        <v>58.9</v>
      </c>
      <c r="AD201" s="156"/>
    </row>
    <row r="202" spans="1:30" x14ac:dyDescent="0.3">
      <c r="A202" s="155">
        <v>13</v>
      </c>
      <c r="B202" s="155">
        <v>2.9</v>
      </c>
      <c r="C202" s="155">
        <v>2.6</v>
      </c>
      <c r="D202" s="155">
        <v>0</v>
      </c>
      <c r="E202" s="155">
        <v>4.2</v>
      </c>
      <c r="F202" s="155" t="s">
        <v>420</v>
      </c>
      <c r="G202" s="155" t="s">
        <v>420</v>
      </c>
      <c r="H202" s="155">
        <v>0</v>
      </c>
      <c r="I202" s="155">
        <v>1.2</v>
      </c>
      <c r="J202" s="155">
        <v>10.1</v>
      </c>
      <c r="K202" s="155">
        <v>0</v>
      </c>
      <c r="L202" s="155">
        <v>0</v>
      </c>
      <c r="M202" s="155">
        <v>17.600000000000001</v>
      </c>
      <c r="N202" s="156"/>
      <c r="Q202" s="155">
        <v>13</v>
      </c>
      <c r="R202" s="155">
        <v>0</v>
      </c>
      <c r="S202" s="155">
        <v>0.5</v>
      </c>
      <c r="T202" s="155">
        <v>0</v>
      </c>
      <c r="U202" s="155" t="s">
        <v>420</v>
      </c>
      <c r="V202" s="155">
        <v>0</v>
      </c>
      <c r="W202" s="155">
        <v>0</v>
      </c>
      <c r="X202" s="155">
        <v>0</v>
      </c>
      <c r="Y202" s="155">
        <v>0.8</v>
      </c>
      <c r="Z202" s="155">
        <v>0</v>
      </c>
      <c r="AA202" s="155" t="s">
        <v>420</v>
      </c>
      <c r="AB202" s="155">
        <v>0</v>
      </c>
      <c r="AC202" s="155">
        <v>39.700000000000003</v>
      </c>
      <c r="AD202" s="156"/>
    </row>
    <row r="203" spans="1:30" x14ac:dyDescent="0.3">
      <c r="A203" s="155">
        <v>14</v>
      </c>
      <c r="B203" s="155">
        <v>1.4</v>
      </c>
      <c r="C203" s="155">
        <v>1</v>
      </c>
      <c r="D203" s="155" t="s">
        <v>420</v>
      </c>
      <c r="E203" s="155">
        <v>0</v>
      </c>
      <c r="F203" s="155" t="s">
        <v>420</v>
      </c>
      <c r="G203" s="155" t="s">
        <v>420</v>
      </c>
      <c r="H203" s="155">
        <v>0</v>
      </c>
      <c r="I203" s="155">
        <v>0</v>
      </c>
      <c r="J203" s="155">
        <v>0</v>
      </c>
      <c r="K203" s="155">
        <v>0</v>
      </c>
      <c r="L203" s="155">
        <v>0</v>
      </c>
      <c r="M203" s="155">
        <v>0</v>
      </c>
      <c r="N203" s="156"/>
      <c r="Q203" s="155">
        <v>14</v>
      </c>
      <c r="R203" s="155">
        <v>2.2000000000000002</v>
      </c>
      <c r="S203" s="155">
        <v>0</v>
      </c>
      <c r="T203" s="155">
        <v>0</v>
      </c>
      <c r="U203" s="155">
        <v>0</v>
      </c>
      <c r="V203" s="155">
        <v>0</v>
      </c>
      <c r="W203" s="155">
        <v>0</v>
      </c>
      <c r="X203" s="155">
        <v>0</v>
      </c>
      <c r="Y203" s="155">
        <v>0</v>
      </c>
      <c r="Z203" s="155">
        <v>0</v>
      </c>
      <c r="AA203" s="155">
        <v>0</v>
      </c>
      <c r="AB203" s="155">
        <v>0</v>
      </c>
      <c r="AC203" s="155">
        <v>0</v>
      </c>
      <c r="AD203" s="156"/>
    </row>
    <row r="204" spans="1:30" x14ac:dyDescent="0.3">
      <c r="A204" s="155">
        <v>15</v>
      </c>
      <c r="B204" s="155" t="s">
        <v>420</v>
      </c>
      <c r="C204" s="155">
        <v>8.4</v>
      </c>
      <c r="D204" s="155">
        <v>7.4</v>
      </c>
      <c r="E204" s="155" t="s">
        <v>420</v>
      </c>
      <c r="F204" s="155" t="s">
        <v>420</v>
      </c>
      <c r="G204" s="155" t="s">
        <v>420</v>
      </c>
      <c r="H204" s="155">
        <v>0</v>
      </c>
      <c r="I204" s="155">
        <v>0</v>
      </c>
      <c r="J204" s="155">
        <v>0</v>
      </c>
      <c r="K204" s="155">
        <v>0</v>
      </c>
      <c r="L204" s="155">
        <v>20.6</v>
      </c>
      <c r="M204" s="155">
        <v>10.199999999999999</v>
      </c>
      <c r="N204" s="156"/>
      <c r="Q204" s="155">
        <v>15</v>
      </c>
      <c r="R204" s="155">
        <v>0</v>
      </c>
      <c r="S204" s="155" t="s">
        <v>420</v>
      </c>
      <c r="T204" s="155">
        <v>6.9</v>
      </c>
      <c r="U204" s="155">
        <v>0</v>
      </c>
      <c r="V204" s="155">
        <v>0</v>
      </c>
      <c r="W204" s="155">
        <v>0</v>
      </c>
      <c r="X204" s="155">
        <v>0</v>
      </c>
      <c r="Y204" s="155">
        <v>0</v>
      </c>
      <c r="Z204" s="155">
        <v>0</v>
      </c>
      <c r="AA204" s="155">
        <v>0</v>
      </c>
      <c r="AB204" s="155">
        <v>28.6</v>
      </c>
      <c r="AC204" s="155">
        <v>81.599999999999994</v>
      </c>
      <c r="AD204" s="156"/>
    </row>
    <row r="205" spans="1:30" x14ac:dyDescent="0.3">
      <c r="A205" s="155">
        <v>16</v>
      </c>
      <c r="B205" s="155" t="s">
        <v>420</v>
      </c>
      <c r="C205" s="155" t="s">
        <v>420</v>
      </c>
      <c r="D205" s="155">
        <v>8.8000000000000007</v>
      </c>
      <c r="E205" s="155">
        <v>0</v>
      </c>
      <c r="F205" s="155" t="s">
        <v>420</v>
      </c>
      <c r="G205" s="155" t="s">
        <v>420</v>
      </c>
      <c r="H205" s="155">
        <v>0</v>
      </c>
      <c r="I205" s="155">
        <v>0</v>
      </c>
      <c r="J205" s="155">
        <v>37</v>
      </c>
      <c r="K205" s="155">
        <v>0</v>
      </c>
      <c r="L205" s="155">
        <v>0</v>
      </c>
      <c r="M205" s="155">
        <v>2.5</v>
      </c>
      <c r="N205" s="156"/>
      <c r="Q205" s="155">
        <v>16</v>
      </c>
      <c r="R205" s="155">
        <v>0</v>
      </c>
      <c r="S205" s="155">
        <v>7.9</v>
      </c>
      <c r="T205" s="155">
        <v>34.200000000000003</v>
      </c>
      <c r="U205" s="155" t="s">
        <v>420</v>
      </c>
      <c r="V205" s="155">
        <v>0</v>
      </c>
      <c r="W205" s="155">
        <v>0</v>
      </c>
      <c r="X205" s="155">
        <v>0</v>
      </c>
      <c r="Y205" s="155">
        <v>0</v>
      </c>
      <c r="Z205" s="155">
        <v>9.6</v>
      </c>
      <c r="AA205" s="155">
        <v>0</v>
      </c>
      <c r="AB205" s="155">
        <v>0.3</v>
      </c>
      <c r="AC205" s="155">
        <v>23</v>
      </c>
      <c r="AD205" s="156"/>
    </row>
    <row r="206" spans="1:30" x14ac:dyDescent="0.3">
      <c r="A206" s="155">
        <v>17</v>
      </c>
      <c r="B206" s="155">
        <v>0</v>
      </c>
      <c r="C206" s="155">
        <v>0</v>
      </c>
      <c r="D206" s="155">
        <v>0.2</v>
      </c>
      <c r="E206" s="155" t="s">
        <v>420</v>
      </c>
      <c r="F206" s="155">
        <v>0.2</v>
      </c>
      <c r="G206" s="155" t="s">
        <v>420</v>
      </c>
      <c r="H206" s="155">
        <v>0</v>
      </c>
      <c r="I206" s="155">
        <v>0</v>
      </c>
      <c r="J206" s="155">
        <v>3.2</v>
      </c>
      <c r="K206" s="155">
        <v>0</v>
      </c>
      <c r="L206" s="155">
        <v>0</v>
      </c>
      <c r="M206" s="155">
        <v>19.8</v>
      </c>
      <c r="N206" s="156"/>
      <c r="Q206" s="155">
        <v>17</v>
      </c>
      <c r="R206" s="155">
        <v>0</v>
      </c>
      <c r="S206" s="155">
        <v>3.9</v>
      </c>
      <c r="T206" s="155">
        <v>0</v>
      </c>
      <c r="U206" s="155">
        <v>0</v>
      </c>
      <c r="V206" s="155">
        <v>0</v>
      </c>
      <c r="W206" s="155">
        <v>0</v>
      </c>
      <c r="X206" s="155">
        <v>0</v>
      </c>
      <c r="Y206" s="155">
        <v>0</v>
      </c>
      <c r="Z206" s="155">
        <v>7.3</v>
      </c>
      <c r="AA206" s="155">
        <v>0</v>
      </c>
      <c r="AB206" s="155">
        <v>0</v>
      </c>
      <c r="AC206" s="155">
        <v>12.8</v>
      </c>
      <c r="AD206" s="156"/>
    </row>
    <row r="207" spans="1:30" x14ac:dyDescent="0.3">
      <c r="A207" s="155">
        <v>18</v>
      </c>
      <c r="B207" s="155" t="s">
        <v>420</v>
      </c>
      <c r="C207" s="155">
        <v>27.1</v>
      </c>
      <c r="D207" s="155" t="s">
        <v>420</v>
      </c>
      <c r="E207" s="155">
        <v>4.8</v>
      </c>
      <c r="F207" s="155" t="s">
        <v>420</v>
      </c>
      <c r="G207" s="155" t="s">
        <v>420</v>
      </c>
      <c r="H207" s="155">
        <v>0</v>
      </c>
      <c r="I207" s="155">
        <v>0</v>
      </c>
      <c r="J207" s="155">
        <v>0</v>
      </c>
      <c r="K207" s="155">
        <v>0</v>
      </c>
      <c r="L207" s="155">
        <v>0</v>
      </c>
      <c r="M207" s="155">
        <v>57.1</v>
      </c>
      <c r="N207" s="156"/>
      <c r="Q207" s="155">
        <v>18</v>
      </c>
      <c r="R207" s="155">
        <v>0</v>
      </c>
      <c r="S207" s="155">
        <v>7.5</v>
      </c>
      <c r="T207" s="155">
        <v>3.6</v>
      </c>
      <c r="U207" s="155">
        <v>7.1</v>
      </c>
      <c r="V207" s="155">
        <v>0</v>
      </c>
      <c r="W207" s="155" t="s">
        <v>420</v>
      </c>
      <c r="X207" s="155">
        <v>0</v>
      </c>
      <c r="Y207" s="155">
        <v>0</v>
      </c>
      <c r="Z207" s="155">
        <v>0</v>
      </c>
      <c r="AA207" s="155">
        <v>0</v>
      </c>
      <c r="AB207" s="155">
        <v>14.3</v>
      </c>
      <c r="AC207" s="155">
        <v>51.2</v>
      </c>
      <c r="AD207" s="156"/>
    </row>
    <row r="208" spans="1:30" x14ac:dyDescent="0.3">
      <c r="A208" s="155">
        <v>19</v>
      </c>
      <c r="B208" s="155">
        <v>0.6</v>
      </c>
      <c r="C208" s="155">
        <v>0.3</v>
      </c>
      <c r="D208" s="155" t="s">
        <v>420</v>
      </c>
      <c r="E208" s="155">
        <v>0</v>
      </c>
      <c r="F208" s="155" t="s">
        <v>420</v>
      </c>
      <c r="G208" s="155" t="s">
        <v>420</v>
      </c>
      <c r="H208" s="155">
        <v>0</v>
      </c>
      <c r="I208" s="155">
        <v>0</v>
      </c>
      <c r="J208" s="155">
        <v>0.8</v>
      </c>
      <c r="K208" s="155">
        <v>0.2</v>
      </c>
      <c r="L208" s="155">
        <v>0</v>
      </c>
      <c r="M208" s="155">
        <v>22.1</v>
      </c>
      <c r="N208" s="156"/>
      <c r="Q208" s="155">
        <v>19</v>
      </c>
      <c r="R208" s="155">
        <v>6.7</v>
      </c>
      <c r="S208" s="155">
        <v>0</v>
      </c>
      <c r="T208" s="155">
        <v>0.8</v>
      </c>
      <c r="U208" s="155">
        <v>21</v>
      </c>
      <c r="V208" s="155">
        <v>0</v>
      </c>
      <c r="W208" s="155" t="s">
        <v>420</v>
      </c>
      <c r="X208" s="155">
        <v>0</v>
      </c>
      <c r="Y208" s="155">
        <v>0</v>
      </c>
      <c r="Z208" s="155">
        <v>0.5</v>
      </c>
      <c r="AA208" s="155">
        <v>0</v>
      </c>
      <c r="AB208" s="155">
        <v>0</v>
      </c>
      <c r="AC208" s="155">
        <v>36.200000000000003</v>
      </c>
      <c r="AD208" s="156"/>
    </row>
    <row r="209" spans="1:30" x14ac:dyDescent="0.3">
      <c r="A209" s="155">
        <v>20</v>
      </c>
      <c r="B209" s="155">
        <v>0.4</v>
      </c>
      <c r="C209" s="155">
        <v>0.5</v>
      </c>
      <c r="D209" s="155" t="s">
        <v>420</v>
      </c>
      <c r="E209" s="155" t="s">
        <v>420</v>
      </c>
      <c r="F209" s="155">
        <v>0.1</v>
      </c>
      <c r="G209" s="155" t="s">
        <v>420</v>
      </c>
      <c r="H209" s="155">
        <v>0</v>
      </c>
      <c r="I209" s="155">
        <v>0</v>
      </c>
      <c r="J209" s="155">
        <v>0</v>
      </c>
      <c r="K209" s="155">
        <v>0</v>
      </c>
      <c r="L209" s="155">
        <v>0</v>
      </c>
      <c r="M209" s="155">
        <v>0</v>
      </c>
      <c r="N209" s="156"/>
      <c r="Q209" s="155">
        <v>20</v>
      </c>
      <c r="R209" s="155">
        <v>12.1</v>
      </c>
      <c r="S209" s="155">
        <v>5.3</v>
      </c>
      <c r="T209" s="155">
        <v>0</v>
      </c>
      <c r="U209" s="155">
        <v>3.2</v>
      </c>
      <c r="V209" s="155">
        <v>0</v>
      </c>
      <c r="W209" s="155">
        <v>0</v>
      </c>
      <c r="X209" s="155">
        <v>0</v>
      </c>
      <c r="Y209" s="155">
        <v>0</v>
      </c>
      <c r="Z209" s="155">
        <v>0</v>
      </c>
      <c r="AA209" s="155">
        <v>0</v>
      </c>
      <c r="AB209" s="155">
        <v>7</v>
      </c>
      <c r="AC209" s="155">
        <v>0.3</v>
      </c>
      <c r="AD209" s="156"/>
    </row>
    <row r="210" spans="1:30" x14ac:dyDescent="0.3">
      <c r="A210" s="155">
        <v>21</v>
      </c>
      <c r="B210" s="155">
        <v>0.1</v>
      </c>
      <c r="C210" s="155">
        <v>0.1</v>
      </c>
      <c r="D210" s="155" t="s">
        <v>420</v>
      </c>
      <c r="E210" s="155">
        <v>0</v>
      </c>
      <c r="F210" s="155" t="s">
        <v>420</v>
      </c>
      <c r="G210" s="155" t="s">
        <v>420</v>
      </c>
      <c r="H210" s="155">
        <v>0</v>
      </c>
      <c r="I210" s="155">
        <v>0</v>
      </c>
      <c r="J210" s="155">
        <v>0</v>
      </c>
      <c r="K210" s="155">
        <v>0</v>
      </c>
      <c r="L210" s="155">
        <v>0</v>
      </c>
      <c r="M210" s="155">
        <v>44.6</v>
      </c>
      <c r="N210" s="156"/>
      <c r="Q210" s="155">
        <v>21</v>
      </c>
      <c r="R210" s="155">
        <v>0</v>
      </c>
      <c r="S210" s="155">
        <v>27.7</v>
      </c>
      <c r="T210" s="155">
        <v>0</v>
      </c>
      <c r="U210" s="155">
        <v>0</v>
      </c>
      <c r="V210" s="155">
        <v>0</v>
      </c>
      <c r="W210" s="155">
        <v>0</v>
      </c>
      <c r="X210" s="155">
        <v>0</v>
      </c>
      <c r="Y210" s="155">
        <v>0</v>
      </c>
      <c r="Z210" s="155">
        <v>0</v>
      </c>
      <c r="AA210" s="155">
        <v>0</v>
      </c>
      <c r="AB210" s="155">
        <v>0</v>
      </c>
      <c r="AC210" s="155">
        <v>26</v>
      </c>
      <c r="AD210" s="156"/>
    </row>
    <row r="211" spans="1:30" x14ac:dyDescent="0.3">
      <c r="A211" s="155">
        <v>22</v>
      </c>
      <c r="B211" s="155" t="s">
        <v>420</v>
      </c>
      <c r="C211" s="155">
        <v>0.2</v>
      </c>
      <c r="D211" s="155">
        <v>29.5</v>
      </c>
      <c r="E211" s="155">
        <v>33</v>
      </c>
      <c r="F211" s="155">
        <v>0</v>
      </c>
      <c r="G211" s="155" t="s">
        <v>420</v>
      </c>
      <c r="H211" s="155">
        <v>0</v>
      </c>
      <c r="I211" s="155">
        <v>0</v>
      </c>
      <c r="J211" s="155">
        <v>0</v>
      </c>
      <c r="K211" s="155">
        <v>0</v>
      </c>
      <c r="L211" s="155">
        <v>0</v>
      </c>
      <c r="M211" s="155">
        <v>105.3</v>
      </c>
      <c r="N211" s="156"/>
      <c r="Q211" s="155">
        <v>22</v>
      </c>
      <c r="R211" s="155">
        <v>0</v>
      </c>
      <c r="S211" s="155">
        <v>8.5</v>
      </c>
      <c r="T211" s="155">
        <v>9.6999999999999993</v>
      </c>
      <c r="U211" s="155">
        <v>40.299999999999997</v>
      </c>
      <c r="V211" s="155" t="s">
        <v>420</v>
      </c>
      <c r="W211" s="155">
        <v>0</v>
      </c>
      <c r="X211" s="155">
        <v>0</v>
      </c>
      <c r="Y211" s="155">
        <v>0</v>
      </c>
      <c r="Z211" s="155">
        <v>0</v>
      </c>
      <c r="AA211" s="155">
        <v>0</v>
      </c>
      <c r="AB211" s="155">
        <v>0</v>
      </c>
      <c r="AC211" s="155">
        <v>97.1</v>
      </c>
      <c r="AD211" s="156"/>
    </row>
    <row r="212" spans="1:30" x14ac:dyDescent="0.3">
      <c r="A212" s="155">
        <v>23</v>
      </c>
      <c r="B212" s="155">
        <v>1.3</v>
      </c>
      <c r="C212" s="155">
        <v>0.2</v>
      </c>
      <c r="D212" s="155" t="s">
        <v>420</v>
      </c>
      <c r="E212" s="155">
        <v>9.5</v>
      </c>
      <c r="F212" s="155" t="s">
        <v>420</v>
      </c>
      <c r="G212" s="155" t="s">
        <v>420</v>
      </c>
      <c r="H212" s="155">
        <v>0</v>
      </c>
      <c r="I212" s="155">
        <v>0</v>
      </c>
      <c r="J212" s="155">
        <v>0</v>
      </c>
      <c r="K212" s="155">
        <v>23</v>
      </c>
      <c r="L212" s="155">
        <v>0</v>
      </c>
      <c r="M212" s="155">
        <v>26.8</v>
      </c>
      <c r="N212" s="156"/>
      <c r="Q212" s="155">
        <v>23</v>
      </c>
      <c r="R212" s="155">
        <v>2.4</v>
      </c>
      <c r="S212" s="155">
        <v>0</v>
      </c>
      <c r="T212" s="155" t="s">
        <v>420</v>
      </c>
      <c r="U212" s="155">
        <v>3.9</v>
      </c>
      <c r="V212" s="155">
        <v>0</v>
      </c>
      <c r="W212" s="155">
        <v>0</v>
      </c>
      <c r="X212" s="155">
        <v>0</v>
      </c>
      <c r="Y212" s="155">
        <v>0</v>
      </c>
      <c r="Z212" s="155">
        <v>0</v>
      </c>
      <c r="AA212" s="155">
        <v>2.9</v>
      </c>
      <c r="AB212" s="155">
        <v>1.9</v>
      </c>
      <c r="AC212" s="155">
        <v>23.9</v>
      </c>
      <c r="AD212" s="156"/>
    </row>
    <row r="213" spans="1:30" x14ac:dyDescent="0.3">
      <c r="A213" s="155">
        <v>24</v>
      </c>
      <c r="B213" s="155">
        <v>0</v>
      </c>
      <c r="C213" s="155">
        <v>85.8</v>
      </c>
      <c r="D213" s="155">
        <v>1</v>
      </c>
      <c r="E213" s="155">
        <v>16.5</v>
      </c>
      <c r="F213" s="155" t="s">
        <v>420</v>
      </c>
      <c r="G213" s="155">
        <v>2</v>
      </c>
      <c r="H213" s="155">
        <v>0</v>
      </c>
      <c r="I213" s="155">
        <v>0.1</v>
      </c>
      <c r="J213" s="155" t="s">
        <v>420</v>
      </c>
      <c r="K213" s="155">
        <v>0</v>
      </c>
      <c r="L213" s="155" t="s">
        <v>420</v>
      </c>
      <c r="M213" s="155">
        <v>5.8</v>
      </c>
      <c r="N213" s="156"/>
      <c r="Q213" s="155">
        <v>24</v>
      </c>
      <c r="R213" s="155" t="s">
        <v>420</v>
      </c>
      <c r="S213" s="155">
        <v>3.8</v>
      </c>
      <c r="T213" s="155">
        <v>0</v>
      </c>
      <c r="U213" s="155">
        <v>0.5</v>
      </c>
      <c r="V213" s="155">
        <v>0</v>
      </c>
      <c r="W213" s="155">
        <v>3.3</v>
      </c>
      <c r="X213" s="155">
        <v>0</v>
      </c>
      <c r="Y213" s="155">
        <v>0</v>
      </c>
      <c r="Z213" s="155">
        <v>0</v>
      </c>
      <c r="AA213" s="155">
        <v>0</v>
      </c>
      <c r="AB213" s="155">
        <v>0</v>
      </c>
      <c r="AC213" s="155" t="s">
        <v>420</v>
      </c>
      <c r="AD213" s="156"/>
    </row>
    <row r="214" spans="1:30" x14ac:dyDescent="0.3">
      <c r="A214" s="155">
        <v>25</v>
      </c>
      <c r="B214" s="155">
        <v>1.5</v>
      </c>
      <c r="C214" s="155">
        <v>14.5</v>
      </c>
      <c r="D214" s="155">
        <v>1</v>
      </c>
      <c r="E214" s="155">
        <v>2.5</v>
      </c>
      <c r="F214" s="155" t="s">
        <v>420</v>
      </c>
      <c r="G214" s="155">
        <v>1.2</v>
      </c>
      <c r="H214" s="155">
        <v>0</v>
      </c>
      <c r="I214" s="155" t="s">
        <v>420</v>
      </c>
      <c r="J214" s="155">
        <v>0</v>
      </c>
      <c r="K214" s="155">
        <v>0</v>
      </c>
      <c r="L214" s="155">
        <v>1.5</v>
      </c>
      <c r="M214" s="155">
        <v>42.7</v>
      </c>
      <c r="N214" s="156"/>
      <c r="Q214" s="155">
        <v>25</v>
      </c>
      <c r="R214" s="155">
        <v>0</v>
      </c>
      <c r="S214" s="155">
        <v>17.8</v>
      </c>
      <c r="T214" s="155">
        <v>0</v>
      </c>
      <c r="U214" s="155">
        <v>0.2</v>
      </c>
      <c r="V214" s="155">
        <v>0</v>
      </c>
      <c r="W214" s="155">
        <v>0</v>
      </c>
      <c r="X214" s="155">
        <v>0</v>
      </c>
      <c r="Y214" s="155">
        <v>4.4000000000000004</v>
      </c>
      <c r="Z214" s="155">
        <v>0</v>
      </c>
      <c r="AA214" s="155">
        <v>0</v>
      </c>
      <c r="AB214" s="155">
        <v>1.5</v>
      </c>
      <c r="AC214" s="155">
        <v>29.3</v>
      </c>
      <c r="AD214" s="156"/>
    </row>
    <row r="215" spans="1:30" x14ac:dyDescent="0.3">
      <c r="A215" s="155">
        <v>26</v>
      </c>
      <c r="B215" s="155">
        <v>0.8</v>
      </c>
      <c r="C215" s="155">
        <v>39</v>
      </c>
      <c r="D215" s="155">
        <v>10.3</v>
      </c>
      <c r="E215" s="155">
        <v>1</v>
      </c>
      <c r="F215" s="155" t="s">
        <v>420</v>
      </c>
      <c r="G215" s="155" t="s">
        <v>420</v>
      </c>
      <c r="H215" s="155">
        <v>0</v>
      </c>
      <c r="I215" s="155">
        <v>8.4</v>
      </c>
      <c r="J215" s="155">
        <v>0</v>
      </c>
      <c r="K215" s="155">
        <v>0</v>
      </c>
      <c r="L215" s="155">
        <v>17.399999999999999</v>
      </c>
      <c r="M215" s="155">
        <v>35.700000000000003</v>
      </c>
      <c r="N215" s="156"/>
      <c r="Q215" s="155">
        <v>26</v>
      </c>
      <c r="R215" s="155">
        <v>49.5</v>
      </c>
      <c r="S215" s="155">
        <v>2.8</v>
      </c>
      <c r="T215" s="155">
        <v>8.9</v>
      </c>
      <c r="U215" s="155">
        <v>9.9</v>
      </c>
      <c r="V215" s="155">
        <v>0</v>
      </c>
      <c r="W215" s="155">
        <v>0</v>
      </c>
      <c r="X215" s="155">
        <v>0</v>
      </c>
      <c r="Y215" s="155">
        <v>2.5</v>
      </c>
      <c r="Z215" s="155">
        <v>0</v>
      </c>
      <c r="AA215" s="155">
        <v>0</v>
      </c>
      <c r="AB215" s="155">
        <v>2</v>
      </c>
      <c r="AC215" s="155">
        <v>40.799999999999997</v>
      </c>
      <c r="AD215" s="156"/>
    </row>
    <row r="216" spans="1:30" x14ac:dyDescent="0.3">
      <c r="A216" s="155">
        <v>27</v>
      </c>
      <c r="B216" s="155" t="s">
        <v>420</v>
      </c>
      <c r="C216" s="155">
        <v>0</v>
      </c>
      <c r="D216" s="155">
        <v>0</v>
      </c>
      <c r="E216" s="155" t="s">
        <v>420</v>
      </c>
      <c r="F216" s="155" t="s">
        <v>420</v>
      </c>
      <c r="G216" s="155" t="s">
        <v>420</v>
      </c>
      <c r="H216" s="155">
        <v>0.1</v>
      </c>
      <c r="I216" s="155">
        <v>0</v>
      </c>
      <c r="J216" s="155">
        <v>0</v>
      </c>
      <c r="K216" s="155">
        <v>0</v>
      </c>
      <c r="L216" s="155">
        <v>0</v>
      </c>
      <c r="M216" s="155">
        <v>69.8</v>
      </c>
      <c r="N216" s="156"/>
      <c r="Q216" s="155">
        <v>27</v>
      </c>
      <c r="R216" s="155">
        <v>1.3</v>
      </c>
      <c r="S216" s="155">
        <v>1.4</v>
      </c>
      <c r="T216" s="155">
        <v>0</v>
      </c>
      <c r="U216" s="155">
        <v>0</v>
      </c>
      <c r="V216" s="155">
        <v>0</v>
      </c>
      <c r="W216" s="155">
        <v>0</v>
      </c>
      <c r="X216" s="155">
        <v>0</v>
      </c>
      <c r="Y216" s="155">
        <v>0</v>
      </c>
      <c r="Z216" s="155">
        <v>0</v>
      </c>
      <c r="AA216" s="155">
        <v>0</v>
      </c>
      <c r="AB216" s="155">
        <v>0</v>
      </c>
      <c r="AC216" s="155">
        <v>35.1</v>
      </c>
      <c r="AD216" s="156"/>
    </row>
    <row r="217" spans="1:30" x14ac:dyDescent="0.3">
      <c r="A217" s="155">
        <v>28</v>
      </c>
      <c r="B217" s="155">
        <v>46.9</v>
      </c>
      <c r="C217" s="155">
        <v>4</v>
      </c>
      <c r="D217" s="155" t="s">
        <v>420</v>
      </c>
      <c r="E217" s="155" t="s">
        <v>420</v>
      </c>
      <c r="F217" s="155" t="s">
        <v>420</v>
      </c>
      <c r="G217" s="155">
        <v>0</v>
      </c>
      <c r="H217" s="155">
        <v>0</v>
      </c>
      <c r="I217" s="155">
        <v>0</v>
      </c>
      <c r="J217" s="155">
        <v>0</v>
      </c>
      <c r="K217" s="155">
        <v>0</v>
      </c>
      <c r="L217" s="155">
        <v>1.6</v>
      </c>
      <c r="M217" s="155">
        <v>17.899999999999999</v>
      </c>
      <c r="N217" s="156"/>
      <c r="Q217" s="155">
        <v>28</v>
      </c>
      <c r="R217" s="155">
        <v>25.4</v>
      </c>
      <c r="S217" s="155">
        <v>0</v>
      </c>
      <c r="T217" s="155">
        <v>0</v>
      </c>
      <c r="U217" s="155">
        <v>0</v>
      </c>
      <c r="V217" s="155">
        <v>0</v>
      </c>
      <c r="W217" s="155">
        <v>0</v>
      </c>
      <c r="X217" s="155">
        <v>0</v>
      </c>
      <c r="Y217" s="155">
        <v>0</v>
      </c>
      <c r="Z217" s="155">
        <v>0</v>
      </c>
      <c r="AA217" s="155">
        <v>0</v>
      </c>
      <c r="AB217" s="155" t="s">
        <v>420</v>
      </c>
      <c r="AC217" s="155">
        <v>18.7</v>
      </c>
      <c r="AD217" s="156"/>
    </row>
    <row r="218" spans="1:30" x14ac:dyDescent="0.3">
      <c r="A218" s="155">
        <v>29</v>
      </c>
      <c r="B218" s="155" t="s">
        <v>420</v>
      </c>
      <c r="C218" s="155">
        <v>1</v>
      </c>
      <c r="D218" s="155">
        <v>0.2</v>
      </c>
      <c r="E218" s="155" t="s">
        <v>420</v>
      </c>
      <c r="F218" s="155" t="s">
        <v>420</v>
      </c>
      <c r="G218" s="155" t="s">
        <v>420</v>
      </c>
      <c r="H218" s="155">
        <v>3.8</v>
      </c>
      <c r="I218" s="155">
        <v>0</v>
      </c>
      <c r="J218" s="155">
        <v>0</v>
      </c>
      <c r="K218" s="155">
        <v>0.4</v>
      </c>
      <c r="L218" s="155">
        <v>41.8</v>
      </c>
      <c r="M218" s="155">
        <v>42.1</v>
      </c>
      <c r="N218" s="156"/>
      <c r="Q218" s="155">
        <v>29</v>
      </c>
      <c r="R218" s="155">
        <v>0</v>
      </c>
      <c r="S218" s="155">
        <v>0</v>
      </c>
      <c r="T218" s="155">
        <v>0.4</v>
      </c>
      <c r="U218" s="155">
        <v>0</v>
      </c>
      <c r="V218" s="155">
        <v>0</v>
      </c>
      <c r="W218" s="155">
        <v>0</v>
      </c>
      <c r="X218" s="155">
        <v>10.5</v>
      </c>
      <c r="Y218" s="155">
        <v>0</v>
      </c>
      <c r="Z218" s="155">
        <v>0</v>
      </c>
      <c r="AA218" s="155">
        <v>0</v>
      </c>
      <c r="AB218" s="155">
        <v>19</v>
      </c>
      <c r="AC218" s="155">
        <v>80.099999999999994</v>
      </c>
      <c r="AD218" s="156"/>
    </row>
    <row r="219" spans="1:30" x14ac:dyDescent="0.3">
      <c r="A219" s="155">
        <v>30</v>
      </c>
      <c r="B219" s="155">
        <v>4.5</v>
      </c>
      <c r="C219" s="157"/>
      <c r="D219" s="155" t="s">
        <v>420</v>
      </c>
      <c r="E219" s="155" t="s">
        <v>420</v>
      </c>
      <c r="F219" s="155" t="s">
        <v>420</v>
      </c>
      <c r="G219" s="155" t="s">
        <v>420</v>
      </c>
      <c r="H219" s="155">
        <v>0</v>
      </c>
      <c r="I219" s="155">
        <v>0</v>
      </c>
      <c r="J219" s="155">
        <v>0.2</v>
      </c>
      <c r="K219" s="155">
        <v>7.1</v>
      </c>
      <c r="L219" s="155">
        <v>3</v>
      </c>
      <c r="M219" s="155">
        <v>5.3</v>
      </c>
      <c r="N219" s="156"/>
      <c r="Q219" s="155">
        <v>30</v>
      </c>
      <c r="R219" s="155">
        <v>10.8</v>
      </c>
      <c r="S219" s="157"/>
      <c r="T219" s="155">
        <v>0</v>
      </c>
      <c r="U219" s="155">
        <v>0</v>
      </c>
      <c r="V219" s="155">
        <v>0.4</v>
      </c>
      <c r="W219" s="155">
        <v>0</v>
      </c>
      <c r="X219" s="155" t="s">
        <v>420</v>
      </c>
      <c r="Y219" s="155">
        <v>0</v>
      </c>
      <c r="Z219" s="155">
        <v>5.4</v>
      </c>
      <c r="AA219" s="155">
        <v>7.3</v>
      </c>
      <c r="AB219" s="155">
        <v>48.6</v>
      </c>
      <c r="AC219" s="155">
        <v>12.1</v>
      </c>
      <c r="AD219" s="156"/>
    </row>
    <row r="220" spans="1:30" x14ac:dyDescent="0.3">
      <c r="A220" s="155">
        <v>31</v>
      </c>
      <c r="B220" s="155">
        <v>3</v>
      </c>
      <c r="C220" s="157"/>
      <c r="D220" s="155" t="s">
        <v>420</v>
      </c>
      <c r="E220" s="157"/>
      <c r="F220" s="155" t="s">
        <v>420</v>
      </c>
      <c r="G220" s="157"/>
      <c r="H220" s="155">
        <v>26.5</v>
      </c>
      <c r="I220" s="155">
        <v>0</v>
      </c>
      <c r="J220" s="157"/>
      <c r="K220" s="155">
        <v>74.2</v>
      </c>
      <c r="L220" s="157"/>
      <c r="M220" s="155">
        <v>0</v>
      </c>
      <c r="N220" s="156"/>
      <c r="Q220" s="155">
        <v>31</v>
      </c>
      <c r="R220" s="155">
        <v>6.2</v>
      </c>
      <c r="S220" s="157"/>
      <c r="T220" s="155" t="s">
        <v>420</v>
      </c>
      <c r="U220" s="157"/>
      <c r="V220" s="155">
        <v>0</v>
      </c>
      <c r="W220" s="157"/>
      <c r="X220" s="155">
        <v>40.4</v>
      </c>
      <c r="Y220" s="155">
        <v>0</v>
      </c>
      <c r="Z220" s="157">
        <v>0</v>
      </c>
      <c r="AA220" s="155">
        <v>93</v>
      </c>
      <c r="AB220" s="157"/>
      <c r="AC220" s="155">
        <v>0</v>
      </c>
      <c r="AD220" s="156"/>
    </row>
    <row r="221" spans="1:30" x14ac:dyDescent="0.3">
      <c r="A221" s="156" t="s">
        <v>421</v>
      </c>
      <c r="B221" s="158">
        <f>MAX(B190:B220)</f>
        <v>46.9</v>
      </c>
      <c r="C221" s="158">
        <f t="shared" ref="C221:L221" si="56">MAX(C190:C220)</f>
        <v>85.8</v>
      </c>
      <c r="D221" s="158">
        <f t="shared" si="56"/>
        <v>95.4</v>
      </c>
      <c r="E221" s="158">
        <f t="shared" si="56"/>
        <v>63.3</v>
      </c>
      <c r="F221" s="158">
        <f t="shared" si="56"/>
        <v>1.6</v>
      </c>
      <c r="G221" s="158">
        <f t="shared" si="56"/>
        <v>15.5</v>
      </c>
      <c r="H221" s="158">
        <f>MAX(H190:H220)</f>
        <v>26.5</v>
      </c>
      <c r="I221" s="159" t="s">
        <v>420</v>
      </c>
      <c r="J221" s="158">
        <f t="shared" si="56"/>
        <v>37</v>
      </c>
      <c r="K221" s="158">
        <f t="shared" si="56"/>
        <v>74.2</v>
      </c>
      <c r="L221" s="158">
        <f t="shared" si="56"/>
        <v>61.4</v>
      </c>
      <c r="M221" s="159">
        <v>28.6</v>
      </c>
      <c r="N221" s="160">
        <f>MAX(B221:M221)</f>
        <v>95.4</v>
      </c>
      <c r="Q221" s="156" t="s">
        <v>421</v>
      </c>
      <c r="R221" s="158">
        <f>MAX(R190:R220)</f>
        <v>49.5</v>
      </c>
      <c r="S221" s="158">
        <f t="shared" ref="S221:AC221" si="57">MAX(S190:S220)</f>
        <v>27.7</v>
      </c>
      <c r="T221" s="158">
        <f t="shared" si="57"/>
        <v>117.1</v>
      </c>
      <c r="U221" s="158">
        <f t="shared" si="57"/>
        <v>129</v>
      </c>
      <c r="V221" s="158">
        <f t="shared" si="57"/>
        <v>1.2</v>
      </c>
      <c r="W221" s="158">
        <f t="shared" si="57"/>
        <v>23.8</v>
      </c>
      <c r="X221" s="158">
        <f>MAX(X190:X220)</f>
        <v>40.4</v>
      </c>
      <c r="Y221" s="159">
        <v>0</v>
      </c>
      <c r="Z221" s="158">
        <f t="shared" si="57"/>
        <v>9.6</v>
      </c>
      <c r="AA221" s="158">
        <f t="shared" si="57"/>
        <v>93</v>
      </c>
      <c r="AB221" s="158">
        <f t="shared" si="57"/>
        <v>48.6</v>
      </c>
      <c r="AC221" s="158">
        <f t="shared" si="57"/>
        <v>97.1</v>
      </c>
      <c r="AD221" s="160">
        <f>MAX(R221:AC221)</f>
        <v>129</v>
      </c>
    </row>
    <row r="222" spans="1:30" x14ac:dyDescent="0.3">
      <c r="A222" s="156" t="s">
        <v>422</v>
      </c>
      <c r="B222" s="161">
        <f>SUM(B190:B220)</f>
        <v>82.5</v>
      </c>
      <c r="C222" s="161">
        <f t="shared" ref="C222:M222" si="58">SUM(C190:C220)</f>
        <v>322.79999999999995</v>
      </c>
      <c r="D222" s="161">
        <f t="shared" si="58"/>
        <v>239.8</v>
      </c>
      <c r="E222" s="161">
        <f t="shared" si="58"/>
        <v>249</v>
      </c>
      <c r="F222" s="161">
        <f t="shared" si="58"/>
        <v>1.9000000000000001</v>
      </c>
      <c r="G222" s="161">
        <f t="shared" si="58"/>
        <v>46.5</v>
      </c>
      <c r="H222" s="161">
        <f t="shared" si="58"/>
        <v>52.8</v>
      </c>
      <c r="I222" s="161">
        <f t="shared" si="58"/>
        <v>9.7000000000000011</v>
      </c>
      <c r="J222" s="161">
        <f t="shared" si="58"/>
        <v>51.800000000000004</v>
      </c>
      <c r="K222" s="161">
        <f t="shared" si="58"/>
        <v>108.80000000000001</v>
      </c>
      <c r="L222" s="161">
        <f t="shared" si="58"/>
        <v>166.39999999999998</v>
      </c>
      <c r="M222" s="161">
        <f t="shared" si="58"/>
        <v>730.90000000000009</v>
      </c>
      <c r="N222" s="160">
        <f>SUM(B222:M222)</f>
        <v>2062.9</v>
      </c>
      <c r="Q222" s="156" t="s">
        <v>422</v>
      </c>
      <c r="R222" s="161">
        <f>SUM(R190:R220)</f>
        <v>163.1</v>
      </c>
      <c r="S222" s="161">
        <f t="shared" ref="S222:AC222" si="59">SUM(S190:S220)</f>
        <v>173.90000000000003</v>
      </c>
      <c r="T222" s="161">
        <f t="shared" si="59"/>
        <v>338.19999999999993</v>
      </c>
      <c r="U222" s="161">
        <f t="shared" si="59"/>
        <v>260.8</v>
      </c>
      <c r="V222" s="161">
        <f t="shared" si="59"/>
        <v>2.1999999999999997</v>
      </c>
      <c r="W222" s="161">
        <f t="shared" si="59"/>
        <v>47.4</v>
      </c>
      <c r="X222" s="161">
        <f t="shared" si="59"/>
        <v>66.900000000000006</v>
      </c>
      <c r="Y222" s="161">
        <f t="shared" si="59"/>
        <v>8.1000000000000014</v>
      </c>
      <c r="Z222" s="161">
        <f t="shared" si="59"/>
        <v>23.4</v>
      </c>
      <c r="AA222" s="161">
        <f t="shared" si="59"/>
        <v>113.7</v>
      </c>
      <c r="AB222" s="161">
        <f t="shared" si="59"/>
        <v>158</v>
      </c>
      <c r="AC222" s="161">
        <f t="shared" si="59"/>
        <v>849.90000000000009</v>
      </c>
      <c r="AD222" s="160">
        <f>SUM(R222:AC222)</f>
        <v>2205.6000000000004</v>
      </c>
    </row>
    <row r="223" spans="1:30" x14ac:dyDescent="0.3">
      <c r="A223" s="156" t="s">
        <v>423</v>
      </c>
      <c r="B223" s="162">
        <f>COUNTIF(B190:B220,"&gt;0")</f>
        <v>15</v>
      </c>
      <c r="C223" s="162">
        <f t="shared" ref="C223:M223" si="60">COUNTIF(C190:C220,"&gt;0")</f>
        <v>25</v>
      </c>
      <c r="D223" s="162">
        <f t="shared" si="60"/>
        <v>16</v>
      </c>
      <c r="E223" s="162">
        <f t="shared" si="60"/>
        <v>15</v>
      </c>
      <c r="F223" s="162">
        <f t="shared" si="60"/>
        <v>3</v>
      </c>
      <c r="G223" s="162">
        <f t="shared" si="60"/>
        <v>9</v>
      </c>
      <c r="H223" s="162">
        <f t="shared" si="60"/>
        <v>6</v>
      </c>
      <c r="I223" s="162">
        <f t="shared" si="60"/>
        <v>3</v>
      </c>
      <c r="J223" s="162">
        <f t="shared" si="60"/>
        <v>8</v>
      </c>
      <c r="K223" s="162">
        <f t="shared" si="60"/>
        <v>7</v>
      </c>
      <c r="L223" s="162">
        <f t="shared" si="60"/>
        <v>10</v>
      </c>
      <c r="M223" s="162">
        <f t="shared" si="60"/>
        <v>28</v>
      </c>
      <c r="N223" s="160">
        <f>SUM(B223:M223)</f>
        <v>145</v>
      </c>
      <c r="Q223" s="156" t="s">
        <v>423</v>
      </c>
      <c r="R223" s="162">
        <f>COUNTIF(R190:R220,"&gt;0")</f>
        <v>11</v>
      </c>
      <c r="S223" s="162">
        <f t="shared" ref="S223:AC223" si="61">COUNTIF(S190:S220,"&gt;0")</f>
        <v>23</v>
      </c>
      <c r="T223" s="162">
        <f t="shared" si="61"/>
        <v>16</v>
      </c>
      <c r="U223" s="162">
        <f t="shared" si="61"/>
        <v>13</v>
      </c>
      <c r="V223" s="162">
        <f t="shared" si="61"/>
        <v>3</v>
      </c>
      <c r="W223" s="162">
        <f t="shared" si="61"/>
        <v>7</v>
      </c>
      <c r="X223" s="162">
        <f t="shared" si="61"/>
        <v>6</v>
      </c>
      <c r="Y223" s="162">
        <f t="shared" si="61"/>
        <v>4</v>
      </c>
      <c r="Z223" s="162">
        <f t="shared" si="61"/>
        <v>5</v>
      </c>
      <c r="AA223" s="162">
        <f t="shared" si="61"/>
        <v>5</v>
      </c>
      <c r="AB223" s="162">
        <f t="shared" si="61"/>
        <v>13</v>
      </c>
      <c r="AC223" s="162">
        <f t="shared" si="61"/>
        <v>27</v>
      </c>
      <c r="AD223" s="160">
        <f>SUM(R223:AC223)</f>
        <v>133</v>
      </c>
    </row>
    <row r="224" spans="1:30" x14ac:dyDescent="0.3">
      <c r="A224" s="156" t="s">
        <v>424</v>
      </c>
      <c r="B224" s="161">
        <f>SUM(B190:B204)</f>
        <v>23.4</v>
      </c>
      <c r="C224" s="161">
        <f t="shared" ref="C224:M224" si="62">SUM(C190:C204)</f>
        <v>150.1</v>
      </c>
      <c r="D224" s="161">
        <f t="shared" si="62"/>
        <v>188.8</v>
      </c>
      <c r="E224" s="161">
        <f t="shared" si="62"/>
        <v>181.7</v>
      </c>
      <c r="F224" s="161">
        <f t="shared" si="62"/>
        <v>1.6</v>
      </c>
      <c r="G224" s="161">
        <f t="shared" si="62"/>
        <v>43.3</v>
      </c>
      <c r="H224" s="161">
        <f t="shared" si="62"/>
        <v>22.4</v>
      </c>
      <c r="I224" s="161">
        <f t="shared" si="62"/>
        <v>1.2</v>
      </c>
      <c r="J224" s="161">
        <f t="shared" si="62"/>
        <v>10.6</v>
      </c>
      <c r="K224" s="161">
        <f t="shared" si="62"/>
        <v>3.9</v>
      </c>
      <c r="L224" s="161">
        <f t="shared" si="62"/>
        <v>101.1</v>
      </c>
      <c r="M224" s="161">
        <f t="shared" si="62"/>
        <v>233.39999999999998</v>
      </c>
      <c r="N224" s="156"/>
      <c r="Q224" s="156" t="s">
        <v>424</v>
      </c>
      <c r="R224" s="161">
        <f>SUM(R190:R204)</f>
        <v>48.7</v>
      </c>
      <c r="S224" s="161">
        <f t="shared" ref="S224:AC224" si="63">SUM(S190:S204)</f>
        <v>87.3</v>
      </c>
      <c r="T224" s="161">
        <f t="shared" si="63"/>
        <v>280.59999999999997</v>
      </c>
      <c r="U224" s="161">
        <f t="shared" si="63"/>
        <v>174.70000000000002</v>
      </c>
      <c r="V224" s="161">
        <f t="shared" si="63"/>
        <v>1.7999999999999998</v>
      </c>
      <c r="W224" s="161">
        <f t="shared" si="63"/>
        <v>44.1</v>
      </c>
      <c r="X224" s="161">
        <f t="shared" si="63"/>
        <v>16</v>
      </c>
      <c r="Y224" s="161">
        <f t="shared" si="63"/>
        <v>1.2000000000000002</v>
      </c>
      <c r="Z224" s="161">
        <f t="shared" si="63"/>
        <v>0.6</v>
      </c>
      <c r="AA224" s="161">
        <f t="shared" si="63"/>
        <v>10.5</v>
      </c>
      <c r="AB224" s="161">
        <f t="shared" si="63"/>
        <v>63.4</v>
      </c>
      <c r="AC224" s="161">
        <f t="shared" si="63"/>
        <v>363.30000000000007</v>
      </c>
      <c r="AD224" s="156"/>
    </row>
    <row r="225" spans="1:30" x14ac:dyDescent="0.3">
      <c r="A225" s="156" t="s">
        <v>425</v>
      </c>
      <c r="B225" s="161" t="str">
        <f>IF(Q225&gt;0,Q225,0)</f>
        <v>Jml. data kosong</v>
      </c>
      <c r="C225" s="161">
        <f t="shared" ref="C225:M225" si="64">IF(R225&gt;0,R225,0)</f>
        <v>0</v>
      </c>
      <c r="D225" s="161">
        <f t="shared" si="64"/>
        <v>0</v>
      </c>
      <c r="E225" s="161">
        <f t="shared" si="64"/>
        <v>0</v>
      </c>
      <c r="F225" s="161">
        <f t="shared" si="64"/>
        <v>0</v>
      </c>
      <c r="G225" s="161">
        <f t="shared" si="64"/>
        <v>0</v>
      </c>
      <c r="H225" s="161">
        <f t="shared" si="64"/>
        <v>0</v>
      </c>
      <c r="I225" s="161">
        <f t="shared" si="64"/>
        <v>0</v>
      </c>
      <c r="J225" s="161">
        <f t="shared" si="64"/>
        <v>0</v>
      </c>
      <c r="K225" s="161">
        <f t="shared" si="64"/>
        <v>0</v>
      </c>
      <c r="L225" s="161">
        <f t="shared" si="64"/>
        <v>0</v>
      </c>
      <c r="M225" s="161">
        <f t="shared" si="64"/>
        <v>0</v>
      </c>
      <c r="N225" s="156"/>
      <c r="Q225" s="156" t="s">
        <v>425</v>
      </c>
      <c r="R225" s="161">
        <f>IF(AG225&gt;0,AG225,0)</f>
        <v>0</v>
      </c>
      <c r="S225" s="161">
        <f t="shared" ref="S225:AC225" si="65">IF(AH225&gt;0,AH225,0)</f>
        <v>0</v>
      </c>
      <c r="T225" s="161">
        <f t="shared" si="65"/>
        <v>0</v>
      </c>
      <c r="U225" s="161">
        <f t="shared" si="65"/>
        <v>0</v>
      </c>
      <c r="V225" s="161">
        <f t="shared" si="65"/>
        <v>0</v>
      </c>
      <c r="W225" s="161">
        <f t="shared" si="65"/>
        <v>0</v>
      </c>
      <c r="X225" s="161">
        <f t="shared" si="65"/>
        <v>0</v>
      </c>
      <c r="Y225" s="161">
        <f t="shared" si="65"/>
        <v>0</v>
      </c>
      <c r="Z225" s="161">
        <f t="shared" si="65"/>
        <v>0</v>
      </c>
      <c r="AA225" s="161">
        <f t="shared" si="65"/>
        <v>0</v>
      </c>
      <c r="AB225" s="161">
        <f t="shared" si="65"/>
        <v>0</v>
      </c>
      <c r="AC225" s="161">
        <f t="shared" si="65"/>
        <v>0</v>
      </c>
      <c r="AD225" s="156"/>
    </row>
    <row r="226" spans="1:30" x14ac:dyDescent="0.3">
      <c r="A226" s="156" t="s">
        <v>426</v>
      </c>
      <c r="B226" s="161">
        <f>SUM(B205:B220)</f>
        <v>59.1</v>
      </c>
      <c r="C226" s="161">
        <f t="shared" ref="C226:M226" si="66">SUM(C205:C220)</f>
        <v>172.7</v>
      </c>
      <c r="D226" s="161">
        <f t="shared" si="66"/>
        <v>51</v>
      </c>
      <c r="E226" s="161">
        <f t="shared" si="66"/>
        <v>67.3</v>
      </c>
      <c r="F226" s="161">
        <f t="shared" si="66"/>
        <v>0.30000000000000004</v>
      </c>
      <c r="G226" s="161">
        <f t="shared" si="66"/>
        <v>3.2</v>
      </c>
      <c r="H226" s="161">
        <f t="shared" si="66"/>
        <v>30.4</v>
      </c>
      <c r="I226" s="161">
        <f t="shared" si="66"/>
        <v>8.5</v>
      </c>
      <c r="J226" s="161">
        <f t="shared" si="66"/>
        <v>41.2</v>
      </c>
      <c r="K226" s="161">
        <f t="shared" si="66"/>
        <v>104.9</v>
      </c>
      <c r="L226" s="161">
        <f t="shared" si="66"/>
        <v>65.3</v>
      </c>
      <c r="M226" s="161">
        <f t="shared" si="66"/>
        <v>497.5</v>
      </c>
      <c r="N226" s="156"/>
      <c r="Q226" s="156" t="s">
        <v>426</v>
      </c>
      <c r="R226" s="161">
        <f>SUM(R205:R220)</f>
        <v>114.4</v>
      </c>
      <c r="S226" s="161">
        <f t="shared" ref="S226:AC226" si="67">SUM(S205:S220)</f>
        <v>86.6</v>
      </c>
      <c r="T226" s="161">
        <f t="shared" si="67"/>
        <v>57.599999999999994</v>
      </c>
      <c r="U226" s="161">
        <f t="shared" si="67"/>
        <v>86.100000000000009</v>
      </c>
      <c r="V226" s="161">
        <f t="shared" si="67"/>
        <v>0.4</v>
      </c>
      <c r="W226" s="161">
        <f t="shared" si="67"/>
        <v>3.3</v>
      </c>
      <c r="X226" s="161">
        <f t="shared" si="67"/>
        <v>50.9</v>
      </c>
      <c r="Y226" s="161">
        <f t="shared" si="67"/>
        <v>6.9</v>
      </c>
      <c r="Z226" s="161">
        <f t="shared" si="67"/>
        <v>22.799999999999997</v>
      </c>
      <c r="AA226" s="161">
        <f t="shared" si="67"/>
        <v>103.2</v>
      </c>
      <c r="AB226" s="161">
        <f t="shared" si="67"/>
        <v>94.6</v>
      </c>
      <c r="AC226" s="161">
        <f t="shared" si="67"/>
        <v>486.6</v>
      </c>
      <c r="AD226" s="156"/>
    </row>
    <row r="227" spans="1:30" x14ac:dyDescent="0.3">
      <c r="A227" s="156" t="s">
        <v>425</v>
      </c>
      <c r="B227" s="161">
        <f>IF(Q228&gt;0,Q228,0)</f>
        <v>0</v>
      </c>
      <c r="C227" s="161">
        <f t="shared" ref="C227:M227" si="68">IF(R228&gt;0,R228,0)</f>
        <v>0</v>
      </c>
      <c r="D227" s="161">
        <f t="shared" si="68"/>
        <v>0</v>
      </c>
      <c r="E227" s="161">
        <f t="shared" si="68"/>
        <v>0</v>
      </c>
      <c r="F227" s="161">
        <f t="shared" si="68"/>
        <v>0</v>
      </c>
      <c r="G227" s="161">
        <f t="shared" si="68"/>
        <v>0</v>
      </c>
      <c r="H227" s="161">
        <f t="shared" si="68"/>
        <v>0</v>
      </c>
      <c r="I227" s="161">
        <f t="shared" si="68"/>
        <v>0</v>
      </c>
      <c r="J227" s="161">
        <f t="shared" si="68"/>
        <v>0</v>
      </c>
      <c r="K227" s="161">
        <f t="shared" si="68"/>
        <v>0</v>
      </c>
      <c r="L227" s="161">
        <f t="shared" si="68"/>
        <v>0</v>
      </c>
      <c r="M227" s="161">
        <f t="shared" si="68"/>
        <v>0</v>
      </c>
      <c r="N227" s="156"/>
      <c r="Q227" s="156" t="s">
        <v>425</v>
      </c>
      <c r="R227" s="161">
        <f>IF(AG228&gt;0,AG228,0)</f>
        <v>0</v>
      </c>
      <c r="S227" s="161">
        <f t="shared" ref="S227:AC227" si="69">IF(AH228&gt;0,AH228,0)</f>
        <v>0</v>
      </c>
      <c r="T227" s="161">
        <f t="shared" si="69"/>
        <v>0</v>
      </c>
      <c r="U227" s="161">
        <f t="shared" si="69"/>
        <v>0</v>
      </c>
      <c r="V227" s="161">
        <f t="shared" si="69"/>
        <v>0</v>
      </c>
      <c r="W227" s="161">
        <f t="shared" si="69"/>
        <v>0</v>
      </c>
      <c r="X227" s="161">
        <f t="shared" si="69"/>
        <v>0</v>
      </c>
      <c r="Y227" s="161">
        <f t="shared" si="69"/>
        <v>0</v>
      </c>
      <c r="Z227" s="161">
        <f t="shared" si="69"/>
        <v>0</v>
      </c>
      <c r="AA227" s="161">
        <f t="shared" si="69"/>
        <v>0</v>
      </c>
      <c r="AB227" s="161">
        <f t="shared" si="69"/>
        <v>0</v>
      </c>
      <c r="AC227" s="161">
        <f t="shared" si="69"/>
        <v>0</v>
      </c>
      <c r="AD227" s="156"/>
    </row>
    <row r="229" spans="1:30" x14ac:dyDescent="0.3">
      <c r="A229" s="150" t="s">
        <v>71</v>
      </c>
      <c r="B229" s="151">
        <v>2025</v>
      </c>
      <c r="C229" s="152"/>
      <c r="D229" s="153"/>
      <c r="E229" s="153"/>
      <c r="F229" s="153"/>
      <c r="G229" s="153"/>
      <c r="H229" s="153"/>
      <c r="I229" s="153"/>
      <c r="J229" s="153"/>
      <c r="K229" s="153"/>
      <c r="L229" s="153"/>
      <c r="M229" s="153"/>
      <c r="N229" s="153"/>
      <c r="Q229" s="150" t="s">
        <v>71</v>
      </c>
      <c r="R229" s="151">
        <v>2025</v>
      </c>
      <c r="S229" s="152"/>
      <c r="T229" s="153"/>
      <c r="U229" s="153"/>
      <c r="V229" s="153"/>
      <c r="W229" s="153"/>
      <c r="X229" s="153"/>
      <c r="Y229" s="153"/>
      <c r="Z229" s="153"/>
      <c r="AA229" s="153"/>
      <c r="AB229" s="153"/>
      <c r="AC229" s="153"/>
      <c r="AD229" s="153"/>
    </row>
    <row r="230" spans="1:30" x14ac:dyDescent="0.3">
      <c r="A230" s="150"/>
      <c r="B230" s="153"/>
      <c r="C230" s="153"/>
      <c r="D230" s="153"/>
      <c r="E230" s="153"/>
      <c r="F230" s="153"/>
      <c r="G230" s="153"/>
      <c r="H230" s="153"/>
      <c r="I230" s="153"/>
      <c r="J230" s="153"/>
      <c r="K230" s="153"/>
      <c r="L230" s="153"/>
      <c r="M230" s="153"/>
      <c r="N230" s="153"/>
      <c r="Q230" s="150"/>
      <c r="R230" s="153"/>
      <c r="S230" s="153"/>
      <c r="T230" s="153"/>
      <c r="U230" s="153"/>
      <c r="V230" s="153"/>
      <c r="W230" s="153"/>
      <c r="X230" s="153"/>
      <c r="Y230" s="153"/>
      <c r="Z230" s="153"/>
      <c r="AA230" s="153"/>
      <c r="AB230" s="153"/>
      <c r="AC230" s="153"/>
      <c r="AD230" s="153"/>
    </row>
    <row r="231" spans="1:30" x14ac:dyDescent="0.3">
      <c r="A231" s="175" t="s">
        <v>404</v>
      </c>
      <c r="B231" s="154" t="s">
        <v>405</v>
      </c>
      <c r="C231" s="154"/>
      <c r="D231" s="154"/>
      <c r="E231" s="154"/>
      <c r="F231" s="154"/>
      <c r="G231" s="154"/>
      <c r="H231" s="154"/>
      <c r="I231" s="154"/>
      <c r="J231" s="154"/>
      <c r="K231" s="154"/>
      <c r="L231" s="154"/>
      <c r="M231" s="154"/>
      <c r="N231" s="175" t="s">
        <v>406</v>
      </c>
      <c r="Q231" s="175" t="s">
        <v>404</v>
      </c>
      <c r="R231" s="154" t="s">
        <v>405</v>
      </c>
      <c r="S231" s="154"/>
      <c r="T231" s="154"/>
      <c r="U231" s="154"/>
      <c r="V231" s="154"/>
      <c r="W231" s="154"/>
      <c r="X231" s="154"/>
      <c r="Y231" s="154"/>
      <c r="Z231" s="154"/>
      <c r="AA231" s="154"/>
      <c r="AB231" s="154"/>
      <c r="AC231" s="154"/>
      <c r="AD231" s="175" t="s">
        <v>406</v>
      </c>
    </row>
    <row r="232" spans="1:30" x14ac:dyDescent="0.3">
      <c r="A232" s="175"/>
      <c r="B232" s="155" t="s">
        <v>407</v>
      </c>
      <c r="C232" s="155" t="s">
        <v>408</v>
      </c>
      <c r="D232" s="155" t="s">
        <v>409</v>
      </c>
      <c r="E232" s="155" t="s">
        <v>410</v>
      </c>
      <c r="F232" s="155" t="s">
        <v>411</v>
      </c>
      <c r="G232" s="155" t="s">
        <v>412</v>
      </c>
      <c r="H232" s="155" t="s">
        <v>413</v>
      </c>
      <c r="I232" s="155" t="s">
        <v>414</v>
      </c>
      <c r="J232" s="155" t="s">
        <v>415</v>
      </c>
      <c r="K232" s="155" t="s">
        <v>416</v>
      </c>
      <c r="L232" s="155" t="s">
        <v>417</v>
      </c>
      <c r="M232" s="155" t="s">
        <v>418</v>
      </c>
      <c r="N232" s="175"/>
      <c r="Q232" s="175"/>
      <c r="R232" s="155" t="s">
        <v>407</v>
      </c>
      <c r="S232" s="155" t="s">
        <v>408</v>
      </c>
      <c r="T232" s="155" t="s">
        <v>409</v>
      </c>
      <c r="U232" s="155" t="s">
        <v>410</v>
      </c>
      <c r="V232" s="155" t="s">
        <v>411</v>
      </c>
      <c r="W232" s="155" t="s">
        <v>412</v>
      </c>
      <c r="X232" s="155" t="s">
        <v>413</v>
      </c>
      <c r="Y232" s="155" t="s">
        <v>414</v>
      </c>
      <c r="Z232" s="155" t="s">
        <v>415</v>
      </c>
      <c r="AA232" s="155" t="s">
        <v>416</v>
      </c>
      <c r="AB232" s="155" t="s">
        <v>417</v>
      </c>
      <c r="AC232" s="155" t="s">
        <v>418</v>
      </c>
      <c r="AD232" s="175"/>
    </row>
    <row r="233" spans="1:30" x14ac:dyDescent="0.3">
      <c r="A233" s="155">
        <v>1</v>
      </c>
      <c r="B233" s="155" t="s">
        <v>430</v>
      </c>
      <c r="C233" s="155">
        <v>0</v>
      </c>
      <c r="D233" s="155">
        <v>0</v>
      </c>
      <c r="E233" s="155">
        <v>3.6</v>
      </c>
      <c r="F233" s="155">
        <v>0</v>
      </c>
      <c r="G233" s="155" t="s">
        <v>420</v>
      </c>
      <c r="H233" s="155">
        <v>0</v>
      </c>
      <c r="I233" s="155">
        <v>1</v>
      </c>
      <c r="J233" s="155"/>
      <c r="K233" s="155"/>
      <c r="L233" s="155"/>
      <c r="M233" s="155"/>
      <c r="N233" s="156"/>
      <c r="Q233" s="155">
        <v>1</v>
      </c>
      <c r="R233" s="155">
        <v>6.1</v>
      </c>
      <c r="S233" s="155">
        <v>0</v>
      </c>
      <c r="T233" s="155">
        <v>11.4</v>
      </c>
      <c r="U233" s="155">
        <v>0.2</v>
      </c>
      <c r="V233" s="155">
        <v>4.9000000000000004</v>
      </c>
      <c r="W233" s="155">
        <v>12.4</v>
      </c>
      <c r="X233" s="155">
        <v>0</v>
      </c>
      <c r="Y233" s="155">
        <v>0.4</v>
      </c>
      <c r="Z233" s="155"/>
      <c r="AA233" s="155"/>
      <c r="AB233" s="155"/>
      <c r="AC233" s="155"/>
      <c r="AD233" s="156"/>
    </row>
    <row r="234" spans="1:30" x14ac:dyDescent="0.3">
      <c r="A234" s="155">
        <v>2</v>
      </c>
      <c r="B234" s="155">
        <v>4.3</v>
      </c>
      <c r="C234" s="155">
        <v>16.5</v>
      </c>
      <c r="D234" s="155">
        <v>0.3</v>
      </c>
      <c r="E234" s="155">
        <v>0</v>
      </c>
      <c r="F234" s="155">
        <v>0</v>
      </c>
      <c r="G234" s="155">
        <v>3.5</v>
      </c>
      <c r="H234" s="155">
        <v>0</v>
      </c>
      <c r="I234" s="155">
        <v>0</v>
      </c>
      <c r="J234" s="155"/>
      <c r="K234" s="155"/>
      <c r="L234" s="155"/>
      <c r="M234" s="155"/>
      <c r="N234" s="156"/>
      <c r="Q234" s="155">
        <v>2</v>
      </c>
      <c r="R234" s="155">
        <v>4.3</v>
      </c>
      <c r="S234" s="155">
        <v>15.1</v>
      </c>
      <c r="T234" s="155">
        <v>1.2</v>
      </c>
      <c r="U234" s="155">
        <v>0</v>
      </c>
      <c r="V234" s="155">
        <v>0</v>
      </c>
      <c r="W234" s="155">
        <v>6.3</v>
      </c>
      <c r="X234" s="155">
        <v>0</v>
      </c>
      <c r="Y234" s="155">
        <v>0</v>
      </c>
      <c r="Z234" s="155"/>
      <c r="AA234" s="155"/>
      <c r="AB234" s="155"/>
      <c r="AC234" s="155"/>
      <c r="AD234" s="156"/>
    </row>
    <row r="235" spans="1:30" x14ac:dyDescent="0.3">
      <c r="A235" s="155">
        <v>3</v>
      </c>
      <c r="B235" s="155">
        <v>19</v>
      </c>
      <c r="C235" s="155">
        <v>1</v>
      </c>
      <c r="D235" s="155" t="s">
        <v>420</v>
      </c>
      <c r="E235" s="155">
        <v>0</v>
      </c>
      <c r="F235" s="155">
        <v>0</v>
      </c>
      <c r="G235" s="155">
        <v>0</v>
      </c>
      <c r="H235" s="155">
        <v>0</v>
      </c>
      <c r="I235" s="155">
        <v>21.5</v>
      </c>
      <c r="J235" s="155"/>
      <c r="K235" s="155"/>
      <c r="L235" s="155"/>
      <c r="M235" s="155"/>
      <c r="N235" s="156"/>
      <c r="Q235" s="155">
        <v>3</v>
      </c>
      <c r="R235" s="155">
        <v>8.9</v>
      </c>
      <c r="S235" s="155">
        <v>6.9</v>
      </c>
      <c r="T235" s="155">
        <v>0</v>
      </c>
      <c r="U235" s="155">
        <v>0</v>
      </c>
      <c r="V235" s="155">
        <v>0</v>
      </c>
      <c r="W235" s="155" t="s">
        <v>420</v>
      </c>
      <c r="X235" s="155">
        <v>0</v>
      </c>
      <c r="Y235" s="155">
        <v>0</v>
      </c>
      <c r="Z235" s="155"/>
      <c r="AA235" s="155"/>
      <c r="AB235" s="155"/>
      <c r="AC235" s="155"/>
      <c r="AD235" s="156"/>
    </row>
    <row r="236" spans="1:30" x14ac:dyDescent="0.3">
      <c r="A236" s="155">
        <v>4</v>
      </c>
      <c r="B236" s="155">
        <v>23</v>
      </c>
      <c r="C236" s="155">
        <v>0</v>
      </c>
      <c r="D236" s="155" t="s">
        <v>420</v>
      </c>
      <c r="E236" s="155">
        <v>5.2</v>
      </c>
      <c r="F236" s="155">
        <v>0</v>
      </c>
      <c r="G236" s="155">
        <v>0</v>
      </c>
      <c r="H236" s="155">
        <v>1</v>
      </c>
      <c r="I236" s="155">
        <v>0</v>
      </c>
      <c r="J236" s="155"/>
      <c r="K236" s="155"/>
      <c r="L236" s="155"/>
      <c r="M236" s="155"/>
      <c r="N236" s="156"/>
      <c r="Q236" s="155">
        <v>4</v>
      </c>
      <c r="R236" s="155">
        <v>19.8</v>
      </c>
      <c r="S236" s="155">
        <v>0</v>
      </c>
      <c r="T236" s="155">
        <v>1.7</v>
      </c>
      <c r="U236" s="155">
        <v>0</v>
      </c>
      <c r="V236" s="155">
        <v>0</v>
      </c>
      <c r="W236" s="155">
        <v>0</v>
      </c>
      <c r="X236" s="155" t="s">
        <v>420</v>
      </c>
      <c r="Y236" s="155">
        <v>0</v>
      </c>
      <c r="Z236" s="155"/>
      <c r="AA236" s="155"/>
      <c r="AB236" s="155"/>
      <c r="AC236" s="155"/>
      <c r="AD236" s="156"/>
    </row>
    <row r="237" spans="1:30" x14ac:dyDescent="0.3">
      <c r="A237" s="155">
        <v>5</v>
      </c>
      <c r="B237" s="155">
        <v>50.7</v>
      </c>
      <c r="C237" s="155">
        <v>0</v>
      </c>
      <c r="D237" s="155">
        <v>0</v>
      </c>
      <c r="E237" s="155">
        <v>0</v>
      </c>
      <c r="F237" s="155">
        <v>0</v>
      </c>
      <c r="G237" s="155">
        <v>0</v>
      </c>
      <c r="H237" s="155">
        <v>0</v>
      </c>
      <c r="I237" s="155">
        <v>0</v>
      </c>
      <c r="J237" s="155"/>
      <c r="K237" s="155"/>
      <c r="L237" s="155"/>
      <c r="M237" s="155"/>
      <c r="N237" s="156"/>
      <c r="Q237" s="155">
        <v>5</v>
      </c>
      <c r="R237" s="155">
        <v>53.6</v>
      </c>
      <c r="S237" s="155">
        <v>0.7</v>
      </c>
      <c r="T237" s="155">
        <v>0</v>
      </c>
      <c r="U237" s="155">
        <v>0</v>
      </c>
      <c r="V237" s="155">
        <v>0</v>
      </c>
      <c r="W237" s="155">
        <v>0</v>
      </c>
      <c r="X237" s="155">
        <v>0.3</v>
      </c>
      <c r="Y237" s="155">
        <v>0</v>
      </c>
      <c r="Z237" s="155"/>
      <c r="AA237" s="155"/>
      <c r="AB237" s="155"/>
      <c r="AC237" s="155"/>
      <c r="AD237" s="156"/>
    </row>
    <row r="238" spans="1:30" x14ac:dyDescent="0.3">
      <c r="A238" s="155">
        <v>6</v>
      </c>
      <c r="B238" s="155">
        <v>38.799999999999997</v>
      </c>
      <c r="C238" s="155">
        <v>0</v>
      </c>
      <c r="D238" s="155">
        <v>0</v>
      </c>
      <c r="E238" s="155">
        <v>0</v>
      </c>
      <c r="F238" s="155">
        <v>1.1000000000000001</v>
      </c>
      <c r="G238" s="155">
        <v>0</v>
      </c>
      <c r="H238" s="155">
        <v>0</v>
      </c>
      <c r="I238" s="155" t="s">
        <v>420</v>
      </c>
      <c r="J238" s="155"/>
      <c r="K238" s="155"/>
      <c r="L238" s="155"/>
      <c r="M238" s="155"/>
      <c r="N238" s="156"/>
      <c r="Q238" s="155">
        <v>6</v>
      </c>
      <c r="R238" s="155">
        <v>43.8</v>
      </c>
      <c r="S238" s="155">
        <v>0</v>
      </c>
      <c r="T238" s="155">
        <v>0</v>
      </c>
      <c r="U238" s="155">
        <v>0</v>
      </c>
      <c r="V238" s="155">
        <v>1.9</v>
      </c>
      <c r="W238" s="155">
        <v>0</v>
      </c>
      <c r="X238" s="155">
        <v>0.3</v>
      </c>
      <c r="Y238" s="155">
        <v>0</v>
      </c>
      <c r="Z238" s="155"/>
      <c r="AA238" s="155"/>
      <c r="AB238" s="155"/>
      <c r="AC238" s="155"/>
      <c r="AD238" s="156"/>
    </row>
    <row r="239" spans="1:30" x14ac:dyDescent="0.3">
      <c r="A239" s="155">
        <v>7</v>
      </c>
      <c r="B239" s="155" t="s">
        <v>420</v>
      </c>
      <c r="C239" s="155">
        <v>2.5</v>
      </c>
      <c r="D239" s="155">
        <v>0</v>
      </c>
      <c r="E239" s="155">
        <v>0</v>
      </c>
      <c r="F239" s="155">
        <v>24.7</v>
      </c>
      <c r="G239" s="155">
        <v>6.8</v>
      </c>
      <c r="H239" s="155">
        <v>61.2</v>
      </c>
      <c r="I239" s="155">
        <v>0</v>
      </c>
      <c r="J239" s="155"/>
      <c r="K239" s="155"/>
      <c r="L239" s="155"/>
      <c r="M239" s="155"/>
      <c r="N239" s="156"/>
      <c r="Q239" s="155">
        <v>7</v>
      </c>
      <c r="R239" s="155" t="s">
        <v>420</v>
      </c>
      <c r="S239" s="155">
        <v>0</v>
      </c>
      <c r="T239" s="155">
        <v>0</v>
      </c>
      <c r="U239" s="155">
        <v>0</v>
      </c>
      <c r="V239" s="155">
        <v>12.9</v>
      </c>
      <c r="W239" s="155">
        <v>0.5</v>
      </c>
      <c r="X239" s="155">
        <v>72.599999999999994</v>
      </c>
      <c r="Y239" s="155">
        <v>0</v>
      </c>
      <c r="Z239" s="155"/>
      <c r="AA239" s="155"/>
      <c r="AB239" s="155"/>
      <c r="AC239" s="155"/>
      <c r="AD239" s="156"/>
    </row>
    <row r="240" spans="1:30" x14ac:dyDescent="0.3">
      <c r="A240" s="155">
        <v>8</v>
      </c>
      <c r="B240" s="155">
        <v>40.200000000000003</v>
      </c>
      <c r="C240" s="155">
        <v>2.5</v>
      </c>
      <c r="D240" s="155">
        <v>0</v>
      </c>
      <c r="E240" s="155">
        <v>7.4</v>
      </c>
      <c r="F240" s="155">
        <v>12.1</v>
      </c>
      <c r="G240" s="155">
        <v>40</v>
      </c>
      <c r="H240" s="155">
        <v>0</v>
      </c>
      <c r="I240" s="155">
        <v>0</v>
      </c>
      <c r="J240" s="155"/>
      <c r="K240" s="155"/>
      <c r="L240" s="155"/>
      <c r="M240" s="155"/>
      <c r="N240" s="156"/>
      <c r="Q240" s="155">
        <v>8</v>
      </c>
      <c r="R240" s="155">
        <v>6.6</v>
      </c>
      <c r="S240" s="155">
        <v>1.8</v>
      </c>
      <c r="T240" s="155">
        <v>0</v>
      </c>
      <c r="U240" s="155">
        <v>5.8</v>
      </c>
      <c r="V240" s="155">
        <v>15.9</v>
      </c>
      <c r="W240" s="155">
        <v>14.6</v>
      </c>
      <c r="X240" s="155">
        <v>0</v>
      </c>
      <c r="Y240" s="155">
        <v>0</v>
      </c>
      <c r="Z240" s="155"/>
      <c r="AA240" s="155"/>
      <c r="AB240" s="155"/>
      <c r="AC240" s="155"/>
      <c r="AD240" s="156"/>
    </row>
    <row r="241" spans="1:30" x14ac:dyDescent="0.3">
      <c r="A241" s="155">
        <v>9</v>
      </c>
      <c r="B241" s="155">
        <v>13.6</v>
      </c>
      <c r="C241" s="155">
        <v>21.5</v>
      </c>
      <c r="D241" s="155">
        <v>0</v>
      </c>
      <c r="E241" s="155" t="s">
        <v>420</v>
      </c>
      <c r="F241" s="155" t="s">
        <v>420</v>
      </c>
      <c r="G241" s="155">
        <v>9.3000000000000007</v>
      </c>
      <c r="H241" s="155" t="s">
        <v>420</v>
      </c>
      <c r="I241" s="155" t="s">
        <v>420</v>
      </c>
      <c r="J241" s="155"/>
      <c r="K241" s="155"/>
      <c r="L241" s="155"/>
      <c r="M241" s="155"/>
      <c r="N241" s="156"/>
      <c r="Q241" s="155">
        <v>9</v>
      </c>
      <c r="R241" s="155">
        <v>9.4</v>
      </c>
      <c r="S241" s="155">
        <v>1.3</v>
      </c>
      <c r="T241" s="155">
        <v>0</v>
      </c>
      <c r="U241" s="155">
        <v>59.5</v>
      </c>
      <c r="V241" s="155">
        <v>1.7</v>
      </c>
      <c r="W241" s="155">
        <v>0.5</v>
      </c>
      <c r="X241" s="155">
        <v>0</v>
      </c>
      <c r="Y241" s="155" t="s">
        <v>420</v>
      </c>
      <c r="Z241" s="155"/>
      <c r="AA241" s="155"/>
      <c r="AB241" s="155"/>
      <c r="AC241" s="155"/>
      <c r="AD241" s="156"/>
    </row>
    <row r="242" spans="1:30" x14ac:dyDescent="0.3">
      <c r="A242" s="155">
        <v>10</v>
      </c>
      <c r="B242" s="155">
        <v>55.5</v>
      </c>
      <c r="C242" s="155">
        <v>85.9</v>
      </c>
      <c r="D242" s="155">
        <v>17.3</v>
      </c>
      <c r="E242" s="155">
        <v>0</v>
      </c>
      <c r="F242" s="155">
        <v>4.8</v>
      </c>
      <c r="G242" s="155">
        <v>0</v>
      </c>
      <c r="H242" s="155">
        <v>0</v>
      </c>
      <c r="I242" s="155">
        <v>0</v>
      </c>
      <c r="J242" s="155"/>
      <c r="K242" s="155"/>
      <c r="L242" s="155"/>
      <c r="M242" s="155"/>
      <c r="N242" s="156"/>
      <c r="Q242" s="155">
        <v>10</v>
      </c>
      <c r="R242" s="155">
        <v>32.1</v>
      </c>
      <c r="S242" s="155">
        <v>72.599999999999994</v>
      </c>
      <c r="T242" s="155">
        <v>3.2</v>
      </c>
      <c r="U242" s="155">
        <v>1.2</v>
      </c>
      <c r="V242" s="155">
        <v>6.8</v>
      </c>
      <c r="W242" s="155">
        <v>1.3</v>
      </c>
      <c r="X242" s="155">
        <v>0</v>
      </c>
      <c r="Y242" s="155">
        <v>0</v>
      </c>
      <c r="Z242" s="155"/>
      <c r="AA242" s="155"/>
      <c r="AB242" s="155"/>
      <c r="AC242" s="155"/>
      <c r="AD242" s="156"/>
    </row>
    <row r="243" spans="1:30" x14ac:dyDescent="0.3">
      <c r="A243" s="155">
        <v>11</v>
      </c>
      <c r="B243" s="155">
        <v>43.9</v>
      </c>
      <c r="C243" s="155">
        <v>60.5</v>
      </c>
      <c r="D243" s="155">
        <v>7.4</v>
      </c>
      <c r="E243" s="155">
        <v>24.4</v>
      </c>
      <c r="F243" s="155">
        <v>0</v>
      </c>
      <c r="G243" s="155">
        <v>0</v>
      </c>
      <c r="H243" s="155">
        <v>0</v>
      </c>
      <c r="I243" s="155">
        <v>0</v>
      </c>
      <c r="J243" s="155"/>
      <c r="K243" s="155"/>
      <c r="L243" s="155"/>
      <c r="M243" s="155"/>
      <c r="N243" s="156"/>
      <c r="Q243" s="155">
        <v>11</v>
      </c>
      <c r="R243" s="155">
        <v>27.7</v>
      </c>
      <c r="S243" s="155">
        <v>132.9</v>
      </c>
      <c r="T243" s="155" t="s">
        <v>420</v>
      </c>
      <c r="U243" s="155">
        <v>54.3</v>
      </c>
      <c r="V243" s="155">
        <v>0.5</v>
      </c>
      <c r="W243" s="155">
        <v>1.8</v>
      </c>
      <c r="X243" s="155">
        <v>0</v>
      </c>
      <c r="Y243" s="155">
        <v>0</v>
      </c>
      <c r="Z243" s="155"/>
      <c r="AA243" s="155"/>
      <c r="AB243" s="155"/>
      <c r="AC243" s="155"/>
      <c r="AD243" s="156"/>
    </row>
    <row r="244" spans="1:30" x14ac:dyDescent="0.3">
      <c r="A244" s="155">
        <v>12</v>
      </c>
      <c r="B244" s="155">
        <v>23.7</v>
      </c>
      <c r="C244" s="155">
        <v>60.8</v>
      </c>
      <c r="D244" s="155">
        <v>0</v>
      </c>
      <c r="E244" s="155">
        <v>0.2</v>
      </c>
      <c r="F244" s="155">
        <v>3.2</v>
      </c>
      <c r="G244" s="155">
        <v>0</v>
      </c>
      <c r="H244" s="155" t="s">
        <v>420</v>
      </c>
      <c r="I244" s="155">
        <v>0</v>
      </c>
      <c r="J244" s="155"/>
      <c r="K244" s="155"/>
      <c r="L244" s="155"/>
      <c r="M244" s="155"/>
      <c r="N244" s="156"/>
      <c r="Q244" s="155">
        <v>12</v>
      </c>
      <c r="R244" s="155">
        <v>29.5</v>
      </c>
      <c r="S244" s="155">
        <v>96.3</v>
      </c>
      <c r="T244" s="155">
        <v>0</v>
      </c>
      <c r="U244" s="155">
        <v>3.5</v>
      </c>
      <c r="V244" s="155">
        <v>0</v>
      </c>
      <c r="W244" s="155">
        <v>0</v>
      </c>
      <c r="X244" s="155">
        <v>0</v>
      </c>
      <c r="Y244" s="155">
        <v>0</v>
      </c>
      <c r="Z244" s="155"/>
      <c r="AA244" s="155"/>
      <c r="AB244" s="155"/>
      <c r="AC244" s="155"/>
      <c r="AD244" s="156"/>
    </row>
    <row r="245" spans="1:30" x14ac:dyDescent="0.3">
      <c r="A245" s="155">
        <v>13</v>
      </c>
      <c r="B245" s="155">
        <v>43</v>
      </c>
      <c r="C245" s="155">
        <v>17.100000000000001</v>
      </c>
      <c r="D245" s="155">
        <v>0</v>
      </c>
      <c r="E245" s="155">
        <v>0.4</v>
      </c>
      <c r="F245" s="155">
        <v>0.9</v>
      </c>
      <c r="G245" s="155">
        <v>0.8</v>
      </c>
      <c r="H245" s="155">
        <v>0</v>
      </c>
      <c r="I245" s="155">
        <v>0</v>
      </c>
      <c r="J245" s="155"/>
      <c r="K245" s="155"/>
      <c r="L245" s="155"/>
      <c r="M245" s="155"/>
      <c r="N245" s="156"/>
      <c r="Q245" s="155">
        <v>13</v>
      </c>
      <c r="R245" s="155">
        <v>47.7</v>
      </c>
      <c r="S245" s="155">
        <v>14.3</v>
      </c>
      <c r="T245" s="155">
        <v>3.6</v>
      </c>
      <c r="U245" s="155">
        <v>5.2</v>
      </c>
      <c r="V245" s="155">
        <v>1.7</v>
      </c>
      <c r="W245" s="155">
        <v>0</v>
      </c>
      <c r="X245" s="155" t="s">
        <v>420</v>
      </c>
      <c r="Y245" s="155">
        <v>0</v>
      </c>
      <c r="Z245" s="155"/>
      <c r="AA245" s="155"/>
      <c r="AB245" s="155"/>
      <c r="AC245" s="155"/>
      <c r="AD245" s="156"/>
    </row>
    <row r="246" spans="1:30" x14ac:dyDescent="0.3">
      <c r="A246" s="155">
        <v>14</v>
      </c>
      <c r="B246" s="155">
        <v>4.7</v>
      </c>
      <c r="C246" s="155">
        <v>4.7</v>
      </c>
      <c r="D246" s="155">
        <v>0</v>
      </c>
      <c r="E246" s="155">
        <v>0</v>
      </c>
      <c r="F246" s="155">
        <v>3.9</v>
      </c>
      <c r="G246" s="155">
        <v>0</v>
      </c>
      <c r="H246" s="155">
        <v>0</v>
      </c>
      <c r="I246" s="155">
        <v>0</v>
      </c>
      <c r="J246" s="155"/>
      <c r="K246" s="155"/>
      <c r="L246" s="155"/>
      <c r="M246" s="155"/>
      <c r="N246" s="156"/>
      <c r="Q246" s="155">
        <v>14</v>
      </c>
      <c r="R246" s="155">
        <v>3.2</v>
      </c>
      <c r="S246" s="155">
        <v>1.9</v>
      </c>
      <c r="T246" s="155">
        <v>0</v>
      </c>
      <c r="U246" s="155">
        <v>0.7</v>
      </c>
      <c r="V246" s="155">
        <v>5.4</v>
      </c>
      <c r="W246" s="155">
        <v>0</v>
      </c>
      <c r="X246" s="155">
        <v>0</v>
      </c>
      <c r="Y246" s="155">
        <v>0</v>
      </c>
      <c r="Z246" s="155"/>
      <c r="AA246" s="155"/>
      <c r="AB246" s="155"/>
      <c r="AC246" s="155"/>
      <c r="AD246" s="156"/>
    </row>
    <row r="247" spans="1:30" x14ac:dyDescent="0.3">
      <c r="A247" s="155">
        <v>15</v>
      </c>
      <c r="B247" s="155">
        <v>6.2</v>
      </c>
      <c r="C247" s="155">
        <v>0</v>
      </c>
      <c r="D247" s="155">
        <v>15</v>
      </c>
      <c r="E247" s="155">
        <v>0</v>
      </c>
      <c r="F247" s="155" t="s">
        <v>420</v>
      </c>
      <c r="G247" s="155">
        <v>26</v>
      </c>
      <c r="H247" s="155">
        <v>1.5</v>
      </c>
      <c r="I247" s="155">
        <v>8.9</v>
      </c>
      <c r="J247" s="155"/>
      <c r="K247" s="155"/>
      <c r="L247" s="155"/>
      <c r="M247" s="155"/>
      <c r="N247" s="156"/>
      <c r="Q247" s="155">
        <v>15</v>
      </c>
      <c r="R247" s="155">
        <v>1</v>
      </c>
      <c r="S247" s="155">
        <v>1.6</v>
      </c>
      <c r="T247" s="155">
        <v>1.5</v>
      </c>
      <c r="U247" s="155">
        <v>10.1</v>
      </c>
      <c r="V247" s="155" t="s">
        <v>420</v>
      </c>
      <c r="W247" s="155">
        <v>23</v>
      </c>
      <c r="X247" s="155">
        <v>2</v>
      </c>
      <c r="Y247" s="155">
        <v>0</v>
      </c>
      <c r="Z247" s="155"/>
      <c r="AA247" s="155"/>
      <c r="AB247" s="155"/>
      <c r="AC247" s="155"/>
      <c r="AD247" s="156"/>
    </row>
    <row r="248" spans="1:30" x14ac:dyDescent="0.3">
      <c r="A248" s="155">
        <v>16</v>
      </c>
      <c r="B248" s="155">
        <v>0</v>
      </c>
      <c r="C248" s="155" t="s">
        <v>420</v>
      </c>
      <c r="D248" s="155">
        <v>6</v>
      </c>
      <c r="E248" s="155">
        <v>0</v>
      </c>
      <c r="F248" s="155">
        <v>2.4</v>
      </c>
      <c r="G248" s="155">
        <v>0</v>
      </c>
      <c r="H248" s="155">
        <v>0</v>
      </c>
      <c r="I248" s="155">
        <v>40.700000000000003</v>
      </c>
      <c r="J248" s="155"/>
      <c r="K248" s="155"/>
      <c r="L248" s="155"/>
      <c r="M248" s="155"/>
      <c r="N248" s="156"/>
      <c r="Q248" s="155">
        <v>16</v>
      </c>
      <c r="R248" s="155">
        <v>41.7</v>
      </c>
      <c r="S248" s="155">
        <v>2</v>
      </c>
      <c r="T248" s="155" t="s">
        <v>420</v>
      </c>
      <c r="U248" s="155">
        <v>0</v>
      </c>
      <c r="V248" s="155">
        <v>0.2</v>
      </c>
      <c r="W248" s="155">
        <v>0</v>
      </c>
      <c r="X248" s="155">
        <v>0</v>
      </c>
      <c r="Y248" s="155">
        <v>3.4</v>
      </c>
      <c r="Z248" s="155"/>
      <c r="AA248" s="155"/>
      <c r="AB248" s="155"/>
      <c r="AC248" s="155"/>
      <c r="AD248" s="156"/>
    </row>
    <row r="249" spans="1:30" x14ac:dyDescent="0.3">
      <c r="A249" s="155">
        <v>17</v>
      </c>
      <c r="B249" s="155">
        <v>0</v>
      </c>
      <c r="C249" s="155">
        <v>0</v>
      </c>
      <c r="D249" s="155">
        <v>8.1</v>
      </c>
      <c r="E249" s="155">
        <v>0</v>
      </c>
      <c r="F249" s="155">
        <v>0</v>
      </c>
      <c r="G249" s="155">
        <v>0</v>
      </c>
      <c r="H249" s="155">
        <v>0</v>
      </c>
      <c r="I249" s="155">
        <v>0</v>
      </c>
      <c r="J249" s="155"/>
      <c r="K249" s="155"/>
      <c r="L249" s="155"/>
      <c r="M249" s="155"/>
      <c r="N249" s="156"/>
      <c r="Q249" s="155">
        <v>17</v>
      </c>
      <c r="R249" s="155">
        <v>0</v>
      </c>
      <c r="S249" s="155" t="s">
        <v>420</v>
      </c>
      <c r="T249" s="155">
        <v>17.600000000000001</v>
      </c>
      <c r="U249" s="155">
        <v>3.2</v>
      </c>
      <c r="V249" s="155">
        <v>29.1</v>
      </c>
      <c r="W249" s="155">
        <v>0</v>
      </c>
      <c r="X249" s="155">
        <v>0</v>
      </c>
      <c r="Y249" s="155">
        <v>0</v>
      </c>
      <c r="Z249" s="155"/>
      <c r="AA249" s="155"/>
      <c r="AB249" s="155"/>
      <c r="AC249" s="155"/>
      <c r="AD249" s="156"/>
    </row>
    <row r="250" spans="1:30" x14ac:dyDescent="0.3">
      <c r="A250" s="155">
        <v>18</v>
      </c>
      <c r="B250" s="155">
        <v>2.4</v>
      </c>
      <c r="C250" s="155">
        <v>1.8</v>
      </c>
      <c r="D250" s="155">
        <v>0</v>
      </c>
      <c r="E250" s="155">
        <v>0</v>
      </c>
      <c r="F250" s="155">
        <v>4.2</v>
      </c>
      <c r="G250" s="155">
        <v>0</v>
      </c>
      <c r="H250" s="155">
        <v>0</v>
      </c>
      <c r="I250" s="155">
        <v>0</v>
      </c>
      <c r="J250" s="155"/>
      <c r="K250" s="155"/>
      <c r="L250" s="155"/>
      <c r="M250" s="155"/>
      <c r="N250" s="156"/>
      <c r="Q250" s="155">
        <v>18</v>
      </c>
      <c r="R250" s="155">
        <v>0</v>
      </c>
      <c r="S250" s="155">
        <v>2</v>
      </c>
      <c r="T250" s="155">
        <v>0</v>
      </c>
      <c r="U250" s="155">
        <v>0</v>
      </c>
      <c r="V250" s="155">
        <v>0</v>
      </c>
      <c r="W250" s="155">
        <v>0</v>
      </c>
      <c r="X250" s="155">
        <v>0</v>
      </c>
      <c r="Y250" s="155">
        <v>0</v>
      </c>
      <c r="Z250" s="155"/>
      <c r="AA250" s="155"/>
      <c r="AB250" s="155"/>
      <c r="AC250" s="155"/>
      <c r="AD250" s="156"/>
    </row>
    <row r="251" spans="1:30" x14ac:dyDescent="0.3">
      <c r="A251" s="155">
        <v>19</v>
      </c>
      <c r="B251" s="155">
        <v>6.9</v>
      </c>
      <c r="C251" s="155">
        <v>1.2</v>
      </c>
      <c r="D251" s="155">
        <v>35.799999999999997</v>
      </c>
      <c r="E251" s="155">
        <v>5.9</v>
      </c>
      <c r="F251" s="155" t="s">
        <v>420</v>
      </c>
      <c r="G251" s="155">
        <v>0</v>
      </c>
      <c r="H251" s="155">
        <v>0.5</v>
      </c>
      <c r="I251" s="155">
        <v>0</v>
      </c>
      <c r="J251" s="155"/>
      <c r="K251" s="155"/>
      <c r="L251" s="155"/>
      <c r="M251" s="155"/>
      <c r="N251" s="156"/>
      <c r="Q251" s="155">
        <v>19</v>
      </c>
      <c r="R251" s="155">
        <v>26</v>
      </c>
      <c r="S251" s="155" t="s">
        <v>420</v>
      </c>
      <c r="T251" s="155">
        <v>31.1</v>
      </c>
      <c r="U251" s="155">
        <v>1.8</v>
      </c>
      <c r="V251" s="155">
        <v>0</v>
      </c>
      <c r="W251" s="155">
        <v>0</v>
      </c>
      <c r="X251" s="155">
        <v>0</v>
      </c>
      <c r="Y251" s="155">
        <v>0</v>
      </c>
      <c r="Z251" s="155"/>
      <c r="AA251" s="155"/>
      <c r="AB251" s="155"/>
      <c r="AC251" s="155"/>
      <c r="AD251" s="156"/>
    </row>
    <row r="252" spans="1:30" x14ac:dyDescent="0.3">
      <c r="A252" s="155">
        <v>20</v>
      </c>
      <c r="B252" s="155">
        <v>21.4</v>
      </c>
      <c r="C252" s="155">
        <v>5</v>
      </c>
      <c r="D252" s="155">
        <v>58.7</v>
      </c>
      <c r="E252" s="155">
        <v>0</v>
      </c>
      <c r="F252" s="155">
        <v>1.2</v>
      </c>
      <c r="G252" s="155">
        <v>0</v>
      </c>
      <c r="H252" s="155">
        <v>0</v>
      </c>
      <c r="I252" s="155">
        <v>0</v>
      </c>
      <c r="J252" s="155"/>
      <c r="K252" s="155"/>
      <c r="L252" s="155"/>
      <c r="M252" s="155"/>
      <c r="N252" s="156"/>
      <c r="Q252" s="155">
        <v>20</v>
      </c>
      <c r="R252" s="155">
        <v>8.4</v>
      </c>
      <c r="S252" s="155">
        <v>16.600000000000001</v>
      </c>
      <c r="T252" s="155">
        <v>58.7</v>
      </c>
      <c r="U252" s="155" t="s">
        <v>420</v>
      </c>
      <c r="V252" s="155">
        <v>0</v>
      </c>
      <c r="W252" s="155">
        <v>0</v>
      </c>
      <c r="X252" s="155">
        <v>0</v>
      </c>
      <c r="Y252" s="155">
        <v>2.5</v>
      </c>
      <c r="Z252" s="155"/>
      <c r="AA252" s="155"/>
      <c r="AB252" s="155"/>
      <c r="AC252" s="155"/>
      <c r="AD252" s="156"/>
    </row>
    <row r="253" spans="1:30" x14ac:dyDescent="0.3">
      <c r="A253" s="155">
        <v>21</v>
      </c>
      <c r="B253" s="155">
        <v>30.7</v>
      </c>
      <c r="C253" s="155" t="s">
        <v>420</v>
      </c>
      <c r="D253" s="155">
        <v>50.5</v>
      </c>
      <c r="E253" s="155">
        <v>0</v>
      </c>
      <c r="F253" s="155">
        <v>1.7</v>
      </c>
      <c r="G253" s="155">
        <v>0</v>
      </c>
      <c r="H253" s="155">
        <v>0</v>
      </c>
      <c r="I253" s="155">
        <v>1.2</v>
      </c>
      <c r="J253" s="155"/>
      <c r="K253" s="155"/>
      <c r="L253" s="155"/>
      <c r="M253" s="155"/>
      <c r="N253" s="156"/>
      <c r="Q253" s="155">
        <v>21</v>
      </c>
      <c r="R253" s="155">
        <v>34.1</v>
      </c>
      <c r="S253" s="155">
        <v>0.2</v>
      </c>
      <c r="T253" s="155">
        <v>45</v>
      </c>
      <c r="U253" s="155">
        <v>0</v>
      </c>
      <c r="V253" s="155">
        <v>0</v>
      </c>
      <c r="W253" s="155">
        <v>0</v>
      </c>
      <c r="X253" s="155">
        <v>0</v>
      </c>
      <c r="Y253" s="155">
        <v>0</v>
      </c>
      <c r="Z253" s="155"/>
      <c r="AA253" s="155"/>
      <c r="AB253" s="155"/>
      <c r="AC253" s="155"/>
      <c r="AD253" s="156"/>
    </row>
    <row r="254" spans="1:30" x14ac:dyDescent="0.3">
      <c r="A254" s="155">
        <v>22</v>
      </c>
      <c r="B254" s="155">
        <v>17.7</v>
      </c>
      <c r="C254" s="155">
        <v>4.8</v>
      </c>
      <c r="D254" s="155">
        <v>19.100000000000001</v>
      </c>
      <c r="E254" s="155">
        <v>0</v>
      </c>
      <c r="F254" s="155">
        <v>1</v>
      </c>
      <c r="G254" s="155">
        <v>7.5</v>
      </c>
      <c r="H254" s="155">
        <v>0</v>
      </c>
      <c r="I254" s="155">
        <v>0</v>
      </c>
      <c r="J254" s="155"/>
      <c r="K254" s="155"/>
      <c r="L254" s="155"/>
      <c r="M254" s="155"/>
      <c r="N254" s="156"/>
      <c r="Q254" s="155">
        <v>22</v>
      </c>
      <c r="R254" s="155">
        <v>20.8</v>
      </c>
      <c r="S254" s="155">
        <v>4.3</v>
      </c>
      <c r="T254" s="155">
        <v>20.3</v>
      </c>
      <c r="U254" s="155">
        <v>0</v>
      </c>
      <c r="V254" s="155">
        <v>0</v>
      </c>
      <c r="W254" s="155">
        <v>0</v>
      </c>
      <c r="X254" s="155">
        <v>0</v>
      </c>
      <c r="Y254" s="155">
        <v>0</v>
      </c>
      <c r="Z254" s="155"/>
      <c r="AA254" s="155"/>
      <c r="AB254" s="155"/>
      <c r="AC254" s="155"/>
      <c r="AD254" s="156"/>
    </row>
    <row r="255" spans="1:30" x14ac:dyDescent="0.3">
      <c r="A255" s="155">
        <v>23</v>
      </c>
      <c r="B255" s="155">
        <v>39.299999999999997</v>
      </c>
      <c r="C255" s="155">
        <v>89.6</v>
      </c>
      <c r="D255" s="155">
        <v>20.8</v>
      </c>
      <c r="E255" s="155">
        <v>0</v>
      </c>
      <c r="F255" s="155">
        <v>26.3</v>
      </c>
      <c r="G255" s="155">
        <v>0.1</v>
      </c>
      <c r="H255" s="155">
        <v>0</v>
      </c>
      <c r="I255" s="155">
        <v>0</v>
      </c>
      <c r="J255" s="155"/>
      <c r="K255" s="155"/>
      <c r="L255" s="155"/>
      <c r="M255" s="155"/>
      <c r="N255" s="156"/>
      <c r="Q255" s="155">
        <v>23</v>
      </c>
      <c r="R255" s="155">
        <v>14.5</v>
      </c>
      <c r="S255" s="155">
        <v>53.7</v>
      </c>
      <c r="T255" s="155">
        <v>19.3</v>
      </c>
      <c r="U255" s="155">
        <v>0</v>
      </c>
      <c r="V255" s="155">
        <v>11.6</v>
      </c>
      <c r="W255" s="155">
        <v>0.4</v>
      </c>
      <c r="X255" s="155">
        <v>0</v>
      </c>
      <c r="Y255" s="155">
        <v>0</v>
      </c>
      <c r="Z255" s="155"/>
      <c r="AA255" s="155"/>
      <c r="AB255" s="155"/>
      <c r="AC255" s="155"/>
      <c r="AD255" s="156"/>
    </row>
    <row r="256" spans="1:30" x14ac:dyDescent="0.3">
      <c r="A256" s="155">
        <v>24</v>
      </c>
      <c r="B256" s="155">
        <v>22.3</v>
      </c>
      <c r="C256" s="155">
        <v>0</v>
      </c>
      <c r="D256" s="155">
        <v>2</v>
      </c>
      <c r="E256" s="155">
        <v>0</v>
      </c>
      <c r="F256" s="155">
        <v>8</v>
      </c>
      <c r="G256" s="155" t="s">
        <v>420</v>
      </c>
      <c r="H256" s="155">
        <v>0</v>
      </c>
      <c r="I256" s="155">
        <v>0</v>
      </c>
      <c r="J256" s="155"/>
      <c r="K256" s="155"/>
      <c r="L256" s="155"/>
      <c r="M256" s="155"/>
      <c r="N256" s="156"/>
      <c r="Q256" s="155">
        <v>24</v>
      </c>
      <c r="R256" s="155">
        <v>9.6</v>
      </c>
      <c r="S256" s="155">
        <v>0.2</v>
      </c>
      <c r="T256" s="155">
        <v>2</v>
      </c>
      <c r="U256" s="155">
        <v>0</v>
      </c>
      <c r="V256" s="155">
        <v>26.8</v>
      </c>
      <c r="W256" s="155">
        <v>0</v>
      </c>
      <c r="X256" s="155">
        <v>0</v>
      </c>
      <c r="Y256" s="155">
        <v>0</v>
      </c>
      <c r="Z256" s="155"/>
      <c r="AA256" s="155"/>
      <c r="AB256" s="155"/>
      <c r="AC256" s="155"/>
      <c r="AD256" s="156"/>
    </row>
    <row r="257" spans="1:30" x14ac:dyDescent="0.3">
      <c r="A257" s="155">
        <v>25</v>
      </c>
      <c r="B257" s="155">
        <v>6</v>
      </c>
      <c r="C257" s="155">
        <v>11</v>
      </c>
      <c r="D257" s="155">
        <v>4.7</v>
      </c>
      <c r="E257" s="155">
        <v>0</v>
      </c>
      <c r="F257" s="155">
        <v>3.4</v>
      </c>
      <c r="G257" s="155">
        <v>1.5</v>
      </c>
      <c r="H257" s="155">
        <v>53</v>
      </c>
      <c r="I257" s="155">
        <v>0</v>
      </c>
      <c r="J257" s="155"/>
      <c r="K257" s="155"/>
      <c r="L257" s="155"/>
      <c r="M257" s="155"/>
      <c r="N257" s="156"/>
      <c r="Q257" s="155">
        <v>25</v>
      </c>
      <c r="R257" s="155">
        <v>4.5999999999999996</v>
      </c>
      <c r="S257" s="155">
        <v>34.4</v>
      </c>
      <c r="T257" s="155">
        <v>7</v>
      </c>
      <c r="U257" s="155">
        <v>0</v>
      </c>
      <c r="V257" s="155">
        <v>3.2</v>
      </c>
      <c r="W257" s="155">
        <v>3.6</v>
      </c>
      <c r="X257" s="155">
        <v>0</v>
      </c>
      <c r="Y257" s="155">
        <v>0</v>
      </c>
      <c r="Z257" s="155"/>
      <c r="AA257" s="155"/>
      <c r="AB257" s="155"/>
      <c r="AC257" s="155"/>
      <c r="AD257" s="156"/>
    </row>
    <row r="258" spans="1:30" x14ac:dyDescent="0.3">
      <c r="A258" s="155">
        <v>26</v>
      </c>
      <c r="B258" s="155">
        <v>0</v>
      </c>
      <c r="C258" s="155">
        <v>40.5</v>
      </c>
      <c r="D258" s="155">
        <v>0</v>
      </c>
      <c r="E258" s="155">
        <v>0</v>
      </c>
      <c r="F258" s="155">
        <v>2.2000000000000002</v>
      </c>
      <c r="G258" s="155">
        <v>108.6</v>
      </c>
      <c r="H258" s="155">
        <v>31.2</v>
      </c>
      <c r="I258" s="155">
        <v>0</v>
      </c>
      <c r="J258" s="155"/>
      <c r="K258" s="155"/>
      <c r="L258" s="155"/>
      <c r="M258" s="155"/>
      <c r="N258" s="156"/>
      <c r="Q258" s="155">
        <v>26</v>
      </c>
      <c r="R258" s="155">
        <v>0</v>
      </c>
      <c r="S258" s="155">
        <v>9.5</v>
      </c>
      <c r="T258" s="155">
        <v>0</v>
      </c>
      <c r="U258" s="155">
        <v>0</v>
      </c>
      <c r="V258" s="155">
        <v>0</v>
      </c>
      <c r="W258" s="155">
        <v>80</v>
      </c>
      <c r="X258" s="155">
        <v>1.5</v>
      </c>
      <c r="Y258" s="155">
        <v>0</v>
      </c>
      <c r="Z258" s="155"/>
      <c r="AA258" s="155"/>
      <c r="AB258" s="155"/>
      <c r="AC258" s="155"/>
      <c r="AD258" s="156"/>
    </row>
    <row r="259" spans="1:30" x14ac:dyDescent="0.3">
      <c r="A259" s="155">
        <v>27</v>
      </c>
      <c r="B259" s="155">
        <v>4</v>
      </c>
      <c r="C259" s="155">
        <v>6</v>
      </c>
      <c r="D259" s="155">
        <v>0</v>
      </c>
      <c r="E259" s="155">
        <v>14</v>
      </c>
      <c r="F259" s="155">
        <v>9</v>
      </c>
      <c r="G259" s="155">
        <v>10.8</v>
      </c>
      <c r="H259" s="155">
        <v>0</v>
      </c>
      <c r="I259" s="155">
        <v>0.8</v>
      </c>
      <c r="J259" s="155"/>
      <c r="K259" s="155"/>
      <c r="L259" s="155"/>
      <c r="M259" s="155"/>
      <c r="N259" s="156"/>
      <c r="Q259" s="155">
        <v>27</v>
      </c>
      <c r="R259" s="155">
        <v>9.4</v>
      </c>
      <c r="S259" s="155">
        <v>8.1999999999999993</v>
      </c>
      <c r="T259" s="155">
        <v>0</v>
      </c>
      <c r="U259" s="155">
        <v>5.5</v>
      </c>
      <c r="V259" s="155" t="s">
        <v>420</v>
      </c>
      <c r="W259" s="155">
        <v>2.9</v>
      </c>
      <c r="X259" s="155">
        <v>1.8</v>
      </c>
      <c r="Y259" s="155">
        <v>1</v>
      </c>
      <c r="Z259" s="155"/>
      <c r="AA259" s="155"/>
      <c r="AB259" s="155"/>
      <c r="AC259" s="155"/>
      <c r="AD259" s="156"/>
    </row>
    <row r="260" spans="1:30" x14ac:dyDescent="0.3">
      <c r="A260" s="155">
        <v>28</v>
      </c>
      <c r="B260" s="155">
        <v>29.9</v>
      </c>
      <c r="C260" s="155">
        <v>0</v>
      </c>
      <c r="D260" s="155">
        <v>13.8</v>
      </c>
      <c r="E260" s="155">
        <v>4.3</v>
      </c>
      <c r="F260" s="155">
        <v>0</v>
      </c>
      <c r="G260" s="155" t="s">
        <v>420</v>
      </c>
      <c r="H260" s="155">
        <v>11.5</v>
      </c>
      <c r="I260" s="155">
        <v>6.7</v>
      </c>
      <c r="J260" s="155"/>
      <c r="K260" s="155"/>
      <c r="L260" s="155"/>
      <c r="M260" s="155"/>
      <c r="N260" s="156"/>
      <c r="Q260" s="155">
        <v>28</v>
      </c>
      <c r="R260" s="155">
        <v>31.3</v>
      </c>
      <c r="S260" s="155">
        <v>3.5</v>
      </c>
      <c r="T260" s="155">
        <v>0.8</v>
      </c>
      <c r="U260" s="155">
        <v>13.5</v>
      </c>
      <c r="V260" s="155">
        <v>0</v>
      </c>
      <c r="W260" s="155">
        <v>0</v>
      </c>
      <c r="X260" s="155">
        <v>18</v>
      </c>
      <c r="Y260" s="155">
        <v>0</v>
      </c>
      <c r="Z260" s="155"/>
      <c r="AA260" s="155"/>
      <c r="AB260" s="155"/>
      <c r="AC260" s="155"/>
      <c r="AD260" s="156"/>
    </row>
    <row r="261" spans="1:30" x14ac:dyDescent="0.3">
      <c r="A261" s="155">
        <v>29</v>
      </c>
      <c r="B261" s="155">
        <v>2.2000000000000002</v>
      </c>
      <c r="C261" s="155">
        <v>1</v>
      </c>
      <c r="D261" s="155">
        <v>1.6</v>
      </c>
      <c r="E261" s="155">
        <v>0</v>
      </c>
      <c r="F261" s="155">
        <v>0</v>
      </c>
      <c r="G261" s="155">
        <v>0</v>
      </c>
      <c r="H261" s="155">
        <v>0</v>
      </c>
      <c r="I261" s="155">
        <v>1.5</v>
      </c>
      <c r="J261" s="155"/>
      <c r="K261" s="155"/>
      <c r="L261" s="155"/>
      <c r="M261" s="155"/>
      <c r="N261" s="156"/>
      <c r="Q261" s="155">
        <v>29</v>
      </c>
      <c r="R261" s="155">
        <v>0</v>
      </c>
      <c r="S261" s="155">
        <v>0</v>
      </c>
      <c r="T261" s="155">
        <v>12.6</v>
      </c>
      <c r="U261" s="155">
        <v>6.3</v>
      </c>
      <c r="V261" s="155">
        <v>0</v>
      </c>
      <c r="W261" s="155">
        <v>0</v>
      </c>
      <c r="X261" s="155">
        <v>0</v>
      </c>
      <c r="Y261" s="155">
        <v>0.4</v>
      </c>
      <c r="Z261" s="155"/>
      <c r="AA261" s="155"/>
      <c r="AB261" s="155"/>
      <c r="AC261" s="155"/>
      <c r="AD261" s="156"/>
    </row>
    <row r="262" spans="1:30" x14ac:dyDescent="0.3">
      <c r="A262" s="155">
        <v>30</v>
      </c>
      <c r="B262" s="155">
        <v>12.2</v>
      </c>
      <c r="C262" s="157"/>
      <c r="D262" s="155">
        <v>2</v>
      </c>
      <c r="E262" s="155">
        <v>8.1</v>
      </c>
      <c r="F262" s="155">
        <v>0</v>
      </c>
      <c r="G262" s="155">
        <v>0</v>
      </c>
      <c r="H262" s="155">
        <v>5.7</v>
      </c>
      <c r="I262" s="155">
        <v>0</v>
      </c>
      <c r="J262" s="155"/>
      <c r="K262" s="155"/>
      <c r="L262" s="155"/>
      <c r="M262" s="155"/>
      <c r="N262" s="156"/>
      <c r="Q262" s="155">
        <v>30</v>
      </c>
      <c r="R262" s="155">
        <v>28.9</v>
      </c>
      <c r="S262" s="157"/>
      <c r="T262" s="155">
        <v>21.6</v>
      </c>
      <c r="U262" s="155">
        <v>2.2999999999999998</v>
      </c>
      <c r="V262" s="155">
        <v>0</v>
      </c>
      <c r="W262" s="155">
        <v>0</v>
      </c>
      <c r="X262" s="155">
        <v>0</v>
      </c>
      <c r="Y262" s="155" t="s">
        <v>420</v>
      </c>
      <c r="Z262" s="155"/>
      <c r="AA262" s="155"/>
      <c r="AB262" s="155"/>
      <c r="AC262" s="155"/>
      <c r="AD262" s="156"/>
    </row>
    <row r="263" spans="1:30" x14ac:dyDescent="0.3">
      <c r="A263" s="155">
        <v>31</v>
      </c>
      <c r="B263" s="155">
        <v>6.2</v>
      </c>
      <c r="C263" s="157"/>
      <c r="D263" s="155">
        <v>5</v>
      </c>
      <c r="E263" s="157"/>
      <c r="F263" s="155">
        <v>1.3</v>
      </c>
      <c r="G263" s="157"/>
      <c r="H263" s="155">
        <v>11.1</v>
      </c>
      <c r="I263" s="155">
        <v>0</v>
      </c>
      <c r="J263" s="157"/>
      <c r="K263" s="155"/>
      <c r="L263" s="157"/>
      <c r="M263" s="155"/>
      <c r="N263" s="156"/>
      <c r="Q263" s="155">
        <v>31</v>
      </c>
      <c r="R263" s="155">
        <v>4.5</v>
      </c>
      <c r="S263" s="157"/>
      <c r="T263" s="155">
        <v>3.8</v>
      </c>
      <c r="U263" s="157"/>
      <c r="V263" s="155">
        <v>5.9</v>
      </c>
      <c r="W263" s="157"/>
      <c r="X263" s="155">
        <v>2.5</v>
      </c>
      <c r="Y263" s="155">
        <v>0</v>
      </c>
      <c r="Z263" s="157"/>
      <c r="AA263" s="155"/>
      <c r="AB263" s="157"/>
      <c r="AC263" s="155"/>
      <c r="AD263" s="156"/>
    </row>
    <row r="264" spans="1:30" x14ac:dyDescent="0.3">
      <c r="A264" s="156" t="s">
        <v>421</v>
      </c>
      <c r="B264" s="158">
        <f>MAX(B233:B263)</f>
        <v>55.5</v>
      </c>
      <c r="C264" s="158">
        <f t="shared" ref="C264:L264" si="70">MAX(C233:C263)</f>
        <v>89.6</v>
      </c>
      <c r="D264" s="158">
        <f t="shared" si="70"/>
        <v>58.7</v>
      </c>
      <c r="E264" s="158">
        <f t="shared" si="70"/>
        <v>24.4</v>
      </c>
      <c r="F264" s="158">
        <f t="shared" si="70"/>
        <v>26.3</v>
      </c>
      <c r="G264" s="158">
        <f t="shared" si="70"/>
        <v>108.6</v>
      </c>
      <c r="H264" s="158">
        <f>MAX(H233:H263)</f>
        <v>61.2</v>
      </c>
      <c r="I264" s="159" t="s">
        <v>420</v>
      </c>
      <c r="J264" s="158">
        <f t="shared" si="70"/>
        <v>0</v>
      </c>
      <c r="K264" s="158">
        <f t="shared" si="70"/>
        <v>0</v>
      </c>
      <c r="L264" s="158">
        <f t="shared" si="70"/>
        <v>0</v>
      </c>
      <c r="M264" s="159">
        <v>28.6</v>
      </c>
      <c r="N264" s="160">
        <f>MAX(B264:M264)</f>
        <v>108.6</v>
      </c>
      <c r="Q264" s="156" t="s">
        <v>421</v>
      </c>
      <c r="R264" s="158">
        <f>MAX(R233:R263)</f>
        <v>53.6</v>
      </c>
      <c r="S264" s="158">
        <f t="shared" ref="S264:AC264" si="71">MAX(S233:S263)</f>
        <v>132.9</v>
      </c>
      <c r="T264" s="158">
        <f t="shared" si="71"/>
        <v>58.7</v>
      </c>
      <c r="U264" s="158">
        <f t="shared" si="71"/>
        <v>59.5</v>
      </c>
      <c r="V264" s="158">
        <f t="shared" si="71"/>
        <v>29.1</v>
      </c>
      <c r="W264" s="158">
        <f t="shared" si="71"/>
        <v>80</v>
      </c>
      <c r="X264" s="158">
        <f>MAX(X233:X263)</f>
        <v>72.599999999999994</v>
      </c>
      <c r="Y264" s="159">
        <v>0</v>
      </c>
      <c r="Z264" s="158">
        <f t="shared" si="71"/>
        <v>0</v>
      </c>
      <c r="AA264" s="158">
        <f t="shared" si="71"/>
        <v>0</v>
      </c>
      <c r="AB264" s="158">
        <f t="shared" si="71"/>
        <v>0</v>
      </c>
      <c r="AC264" s="158">
        <f t="shared" si="71"/>
        <v>0</v>
      </c>
      <c r="AD264" s="160">
        <f>MAX(R264:AC264)</f>
        <v>132.9</v>
      </c>
    </row>
    <row r="265" spans="1:30" x14ac:dyDescent="0.3">
      <c r="A265" s="156" t="s">
        <v>422</v>
      </c>
      <c r="B265" s="161">
        <f>SUM(B233:B263)</f>
        <v>567.80000000000007</v>
      </c>
      <c r="C265" s="161">
        <f t="shared" ref="C265:M265" si="72">SUM(C233:C263)</f>
        <v>433.9</v>
      </c>
      <c r="D265" s="161">
        <f t="shared" si="72"/>
        <v>268.10000000000002</v>
      </c>
      <c r="E265" s="161">
        <f t="shared" si="72"/>
        <v>73.5</v>
      </c>
      <c r="F265" s="161">
        <f t="shared" si="72"/>
        <v>111.4</v>
      </c>
      <c r="G265" s="161">
        <f t="shared" si="72"/>
        <v>214.89999999999998</v>
      </c>
      <c r="H265" s="161">
        <f t="shared" si="72"/>
        <v>176.7</v>
      </c>
      <c r="I265" s="161">
        <f t="shared" si="72"/>
        <v>82.3</v>
      </c>
      <c r="J265" s="161">
        <f t="shared" si="72"/>
        <v>0</v>
      </c>
      <c r="K265" s="161">
        <f t="shared" si="72"/>
        <v>0</v>
      </c>
      <c r="L265" s="161">
        <f t="shared" si="72"/>
        <v>0</v>
      </c>
      <c r="M265" s="161">
        <f t="shared" si="72"/>
        <v>0</v>
      </c>
      <c r="N265" s="160">
        <f>SUM(B265:M265)</f>
        <v>1928.6000000000004</v>
      </c>
      <c r="Q265" s="156" t="s">
        <v>422</v>
      </c>
      <c r="R265" s="161">
        <f>SUM(R233:R263)</f>
        <v>527.5</v>
      </c>
      <c r="S265" s="161">
        <f t="shared" ref="S265:AC265" si="73">SUM(S233:S263)</f>
        <v>480</v>
      </c>
      <c r="T265" s="161">
        <f t="shared" si="73"/>
        <v>262.40000000000003</v>
      </c>
      <c r="U265" s="161">
        <f t="shared" si="73"/>
        <v>173.1</v>
      </c>
      <c r="V265" s="161">
        <f t="shared" si="73"/>
        <v>128.5</v>
      </c>
      <c r="W265" s="161">
        <f t="shared" si="73"/>
        <v>147.29999999999998</v>
      </c>
      <c r="X265" s="161">
        <f t="shared" si="73"/>
        <v>98.999999999999986</v>
      </c>
      <c r="Y265" s="161">
        <f t="shared" si="73"/>
        <v>7.7</v>
      </c>
      <c r="Z265" s="161">
        <f t="shared" si="73"/>
        <v>0</v>
      </c>
      <c r="AA265" s="161">
        <f t="shared" si="73"/>
        <v>0</v>
      </c>
      <c r="AB265" s="161">
        <f t="shared" si="73"/>
        <v>0</v>
      </c>
      <c r="AC265" s="161">
        <f t="shared" si="73"/>
        <v>0</v>
      </c>
      <c r="AD265" s="160">
        <f>SUM(R265:AC265)</f>
        <v>1825.5</v>
      </c>
    </row>
    <row r="266" spans="1:30" x14ac:dyDescent="0.3">
      <c r="A266" s="156" t="s">
        <v>423</v>
      </c>
      <c r="B266" s="162">
        <f>COUNTIF(B233:B263,"&gt;0")</f>
        <v>26</v>
      </c>
      <c r="C266" s="162">
        <f t="shared" ref="C266:M266" si="74">COUNTIF(C233:C263,"&gt;0")</f>
        <v>19</v>
      </c>
      <c r="D266" s="162">
        <f t="shared" si="74"/>
        <v>17</v>
      </c>
      <c r="E266" s="162">
        <f t="shared" si="74"/>
        <v>10</v>
      </c>
      <c r="F266" s="162">
        <f t="shared" si="74"/>
        <v>18</v>
      </c>
      <c r="G266" s="162">
        <f t="shared" si="74"/>
        <v>11</v>
      </c>
      <c r="H266" s="162">
        <f t="shared" si="74"/>
        <v>9</v>
      </c>
      <c r="I266" s="162">
        <f t="shared" si="74"/>
        <v>8</v>
      </c>
      <c r="J266" s="162">
        <f t="shared" si="74"/>
        <v>0</v>
      </c>
      <c r="K266" s="162">
        <f t="shared" si="74"/>
        <v>0</v>
      </c>
      <c r="L266" s="162">
        <f t="shared" si="74"/>
        <v>0</v>
      </c>
      <c r="M266" s="162">
        <f t="shared" si="74"/>
        <v>0</v>
      </c>
      <c r="N266" s="160">
        <f>SUM(B266:M266)</f>
        <v>118</v>
      </c>
      <c r="Q266" s="156" t="s">
        <v>423</v>
      </c>
      <c r="R266" s="162">
        <f>COUNTIF(R233:R263,"&gt;0")</f>
        <v>26</v>
      </c>
      <c r="S266" s="162">
        <f t="shared" ref="S266:AC266" si="75">COUNTIF(S233:S263,"&gt;0")</f>
        <v>22</v>
      </c>
      <c r="T266" s="162">
        <f t="shared" si="75"/>
        <v>18</v>
      </c>
      <c r="U266" s="162">
        <f t="shared" si="75"/>
        <v>15</v>
      </c>
      <c r="V266" s="162">
        <f t="shared" si="75"/>
        <v>15</v>
      </c>
      <c r="W266" s="162">
        <f t="shared" si="75"/>
        <v>12</v>
      </c>
      <c r="X266" s="162">
        <f t="shared" si="75"/>
        <v>8</v>
      </c>
      <c r="Y266" s="162">
        <f t="shared" si="75"/>
        <v>5</v>
      </c>
      <c r="Z266" s="162">
        <f t="shared" si="75"/>
        <v>0</v>
      </c>
      <c r="AA266" s="162">
        <f t="shared" si="75"/>
        <v>0</v>
      </c>
      <c r="AB266" s="162">
        <f t="shared" si="75"/>
        <v>0</v>
      </c>
      <c r="AC266" s="162">
        <f t="shared" si="75"/>
        <v>0</v>
      </c>
      <c r="AD266" s="160">
        <f>SUM(R266:AC266)</f>
        <v>121</v>
      </c>
    </row>
    <row r="267" spans="1:30" x14ac:dyDescent="0.3">
      <c r="A267" s="156" t="s">
        <v>424</v>
      </c>
      <c r="B267" s="161">
        <f>SUM(B233:B247)</f>
        <v>366.59999999999997</v>
      </c>
      <c r="C267" s="161">
        <f t="shared" ref="C267:M267" si="76">SUM(C233:C247)</f>
        <v>273</v>
      </c>
      <c r="D267" s="161">
        <f t="shared" si="76"/>
        <v>40</v>
      </c>
      <c r="E267" s="161">
        <f t="shared" si="76"/>
        <v>41.2</v>
      </c>
      <c r="F267" s="161">
        <f t="shared" si="76"/>
        <v>50.699999999999996</v>
      </c>
      <c r="G267" s="161">
        <f t="shared" si="76"/>
        <v>86.399999999999991</v>
      </c>
      <c r="H267" s="161">
        <f t="shared" si="76"/>
        <v>63.7</v>
      </c>
      <c r="I267" s="161">
        <f t="shared" si="76"/>
        <v>31.4</v>
      </c>
      <c r="J267" s="161">
        <f t="shared" si="76"/>
        <v>0</v>
      </c>
      <c r="K267" s="161">
        <f t="shared" si="76"/>
        <v>0</v>
      </c>
      <c r="L267" s="161">
        <f t="shared" si="76"/>
        <v>0</v>
      </c>
      <c r="M267" s="161">
        <f t="shared" si="76"/>
        <v>0</v>
      </c>
      <c r="N267" s="156"/>
      <c r="Q267" s="156" t="s">
        <v>424</v>
      </c>
      <c r="R267" s="161">
        <f>SUM(R233:R247)</f>
        <v>293.7</v>
      </c>
      <c r="S267" s="161">
        <f t="shared" ref="S267:AC267" si="77">SUM(S233:S247)</f>
        <v>345.40000000000003</v>
      </c>
      <c r="T267" s="161">
        <f t="shared" si="77"/>
        <v>22.6</v>
      </c>
      <c r="U267" s="161">
        <f t="shared" si="77"/>
        <v>140.49999999999997</v>
      </c>
      <c r="V267" s="161">
        <f t="shared" si="77"/>
        <v>51.7</v>
      </c>
      <c r="W267" s="161">
        <f t="shared" si="77"/>
        <v>60.399999999999991</v>
      </c>
      <c r="X267" s="161">
        <f t="shared" si="77"/>
        <v>75.199999999999989</v>
      </c>
      <c r="Y267" s="161">
        <f t="shared" si="77"/>
        <v>0.4</v>
      </c>
      <c r="Z267" s="161">
        <f t="shared" si="77"/>
        <v>0</v>
      </c>
      <c r="AA267" s="161">
        <f t="shared" si="77"/>
        <v>0</v>
      </c>
      <c r="AB267" s="161">
        <f t="shared" si="77"/>
        <v>0</v>
      </c>
      <c r="AC267" s="161">
        <f t="shared" si="77"/>
        <v>0</v>
      </c>
      <c r="AD267" s="156"/>
    </row>
    <row r="268" spans="1:30" x14ac:dyDescent="0.3">
      <c r="A268" s="156" t="s">
        <v>425</v>
      </c>
      <c r="B268" s="161" t="str">
        <f>IF(Q268&gt;0,Q268,0)</f>
        <v>Jml. data kosong</v>
      </c>
      <c r="C268" s="161">
        <f t="shared" ref="C268:M268" si="78">IF(R268&gt;0,R268,0)</f>
        <v>0</v>
      </c>
      <c r="D268" s="161">
        <f t="shared" si="78"/>
        <v>0</v>
      </c>
      <c r="E268" s="161">
        <f t="shared" si="78"/>
        <v>0</v>
      </c>
      <c r="F268" s="161">
        <f t="shared" si="78"/>
        <v>0</v>
      </c>
      <c r="G268" s="161">
        <f t="shared" si="78"/>
        <v>0</v>
      </c>
      <c r="H268" s="161">
        <f t="shared" si="78"/>
        <v>0</v>
      </c>
      <c r="I268" s="161">
        <f t="shared" si="78"/>
        <v>0</v>
      </c>
      <c r="J268" s="161">
        <f t="shared" si="78"/>
        <v>0</v>
      </c>
      <c r="K268" s="161">
        <f t="shared" si="78"/>
        <v>0</v>
      </c>
      <c r="L268" s="161">
        <f t="shared" si="78"/>
        <v>0</v>
      </c>
      <c r="M268" s="161">
        <f t="shared" si="78"/>
        <v>0</v>
      </c>
      <c r="N268" s="156"/>
      <c r="Q268" s="156" t="s">
        <v>425</v>
      </c>
      <c r="R268" s="161">
        <f>IF(AG268&gt;0,AG268,0)</f>
        <v>0</v>
      </c>
      <c r="S268" s="161">
        <f t="shared" ref="S268:AC268" si="79">IF(AH268&gt;0,AH268,0)</f>
        <v>0</v>
      </c>
      <c r="T268" s="161">
        <f t="shared" si="79"/>
        <v>0</v>
      </c>
      <c r="U268" s="161">
        <f t="shared" si="79"/>
        <v>0</v>
      </c>
      <c r="V268" s="161">
        <f t="shared" si="79"/>
        <v>0</v>
      </c>
      <c r="W268" s="161">
        <f t="shared" si="79"/>
        <v>0</v>
      </c>
      <c r="X268" s="161">
        <f t="shared" si="79"/>
        <v>0</v>
      </c>
      <c r="Y268" s="161">
        <f t="shared" si="79"/>
        <v>0</v>
      </c>
      <c r="Z268" s="161">
        <f t="shared" si="79"/>
        <v>0</v>
      </c>
      <c r="AA268" s="161">
        <f t="shared" si="79"/>
        <v>0</v>
      </c>
      <c r="AB268" s="161">
        <f t="shared" si="79"/>
        <v>0</v>
      </c>
      <c r="AC268" s="161">
        <f t="shared" si="79"/>
        <v>0</v>
      </c>
      <c r="AD268" s="156"/>
    </row>
    <row r="269" spans="1:30" x14ac:dyDescent="0.3">
      <c r="A269" s="156" t="s">
        <v>426</v>
      </c>
      <c r="B269" s="161">
        <f>SUM(B248:B263)</f>
        <v>201.19999999999996</v>
      </c>
      <c r="C269" s="161">
        <f t="shared" ref="C269:M269" si="80">SUM(C248:C263)</f>
        <v>160.89999999999998</v>
      </c>
      <c r="D269" s="161">
        <f t="shared" si="80"/>
        <v>228.1</v>
      </c>
      <c r="E269" s="161">
        <f t="shared" si="80"/>
        <v>32.299999999999997</v>
      </c>
      <c r="F269" s="161">
        <f t="shared" si="80"/>
        <v>60.699999999999996</v>
      </c>
      <c r="G269" s="161">
        <f t="shared" si="80"/>
        <v>128.5</v>
      </c>
      <c r="H269" s="161">
        <f t="shared" si="80"/>
        <v>113</v>
      </c>
      <c r="I269" s="161">
        <f t="shared" si="80"/>
        <v>50.900000000000006</v>
      </c>
      <c r="J269" s="161">
        <f t="shared" si="80"/>
        <v>0</v>
      </c>
      <c r="K269" s="161">
        <f t="shared" si="80"/>
        <v>0</v>
      </c>
      <c r="L269" s="161">
        <f t="shared" si="80"/>
        <v>0</v>
      </c>
      <c r="M269" s="161">
        <f t="shared" si="80"/>
        <v>0</v>
      </c>
      <c r="N269" s="156"/>
      <c r="Q269" s="156" t="s">
        <v>426</v>
      </c>
      <c r="R269" s="161">
        <f>SUM(R248:R263)</f>
        <v>233.80000000000004</v>
      </c>
      <c r="S269" s="161">
        <f t="shared" ref="S269:AC269" si="81">SUM(S248:S263)</f>
        <v>134.6</v>
      </c>
      <c r="T269" s="161">
        <f t="shared" si="81"/>
        <v>239.80000000000004</v>
      </c>
      <c r="U269" s="161">
        <f t="shared" si="81"/>
        <v>32.6</v>
      </c>
      <c r="V269" s="161">
        <f t="shared" si="81"/>
        <v>76.800000000000011</v>
      </c>
      <c r="W269" s="161">
        <f t="shared" si="81"/>
        <v>86.9</v>
      </c>
      <c r="X269" s="161">
        <f t="shared" si="81"/>
        <v>23.8</v>
      </c>
      <c r="Y269" s="161">
        <f t="shared" si="81"/>
        <v>7.3000000000000007</v>
      </c>
      <c r="Z269" s="161">
        <f t="shared" si="81"/>
        <v>0</v>
      </c>
      <c r="AA269" s="161">
        <f t="shared" si="81"/>
        <v>0</v>
      </c>
      <c r="AB269" s="161">
        <f t="shared" si="81"/>
        <v>0</v>
      </c>
      <c r="AC269" s="161">
        <f t="shared" si="81"/>
        <v>0</v>
      </c>
      <c r="AD269" s="156"/>
    </row>
    <row r="270" spans="1:30" x14ac:dyDescent="0.3">
      <c r="A270" s="156" t="s">
        <v>425</v>
      </c>
      <c r="B270" s="161">
        <f>IF(Q271&gt;0,Q271,0)</f>
        <v>0</v>
      </c>
      <c r="C270" s="161">
        <f t="shared" ref="C270:M270" si="82">IF(R271&gt;0,R271,0)</f>
        <v>0</v>
      </c>
      <c r="D270" s="161">
        <f t="shared" si="82"/>
        <v>0</v>
      </c>
      <c r="E270" s="161">
        <f t="shared" si="82"/>
        <v>0</v>
      </c>
      <c r="F270" s="161">
        <f t="shared" si="82"/>
        <v>0</v>
      </c>
      <c r="G270" s="161">
        <f t="shared" si="82"/>
        <v>0</v>
      </c>
      <c r="H270" s="161">
        <f t="shared" si="82"/>
        <v>0</v>
      </c>
      <c r="I270" s="161">
        <f t="shared" si="82"/>
        <v>0</v>
      </c>
      <c r="J270" s="161">
        <f t="shared" si="82"/>
        <v>0</v>
      </c>
      <c r="K270" s="161">
        <f t="shared" si="82"/>
        <v>0</v>
      </c>
      <c r="L270" s="161">
        <f t="shared" si="82"/>
        <v>0</v>
      </c>
      <c r="M270" s="161">
        <f t="shared" si="82"/>
        <v>0</v>
      </c>
      <c r="N270" s="156"/>
      <c r="Q270" s="156" t="s">
        <v>425</v>
      </c>
      <c r="R270" s="161">
        <f>IF(AG271&gt;0,AG271,0)</f>
        <v>0</v>
      </c>
      <c r="S270" s="161">
        <f t="shared" ref="S270:AC270" si="83">IF(AH271&gt;0,AH271,0)</f>
        <v>0</v>
      </c>
      <c r="T270" s="161">
        <f t="shared" si="83"/>
        <v>0</v>
      </c>
      <c r="U270" s="161">
        <f t="shared" si="83"/>
        <v>0</v>
      </c>
      <c r="V270" s="161">
        <f t="shared" si="83"/>
        <v>0</v>
      </c>
      <c r="W270" s="161">
        <f t="shared" si="83"/>
        <v>0</v>
      </c>
      <c r="X270" s="161">
        <f t="shared" si="83"/>
        <v>0</v>
      </c>
      <c r="Y270" s="161">
        <f t="shared" si="83"/>
        <v>0</v>
      </c>
      <c r="Z270" s="161">
        <f t="shared" si="83"/>
        <v>0</v>
      </c>
      <c r="AA270" s="161">
        <f t="shared" si="83"/>
        <v>0</v>
      </c>
      <c r="AB270" s="161">
        <f t="shared" si="83"/>
        <v>0</v>
      </c>
      <c r="AC270" s="161">
        <f t="shared" si="83"/>
        <v>0</v>
      </c>
      <c r="AD270" s="156"/>
    </row>
  </sheetData>
  <mergeCells count="24">
    <mergeCell ref="Q145:Q146"/>
    <mergeCell ref="AD145:AD146"/>
    <mergeCell ref="Q188:Q189"/>
    <mergeCell ref="AD188:AD189"/>
    <mergeCell ref="Q231:Q232"/>
    <mergeCell ref="AD231:AD232"/>
    <mergeCell ref="Q16:Q17"/>
    <mergeCell ref="AD16:AD17"/>
    <mergeCell ref="Q59:Q60"/>
    <mergeCell ref="AD59:AD60"/>
    <mergeCell ref="Q102:Q103"/>
    <mergeCell ref="AD102:AD103"/>
    <mergeCell ref="A145:A146"/>
    <mergeCell ref="N145:N146"/>
    <mergeCell ref="A188:A189"/>
    <mergeCell ref="N188:N189"/>
    <mergeCell ref="A231:A232"/>
    <mergeCell ref="N231:N232"/>
    <mergeCell ref="A16:A17"/>
    <mergeCell ref="N16:N17"/>
    <mergeCell ref="A59:A60"/>
    <mergeCell ref="N59:N60"/>
    <mergeCell ref="A102:A103"/>
    <mergeCell ref="N102:N103"/>
  </mergeCells>
  <hyperlinks>
    <hyperlink ref="A1" location="'Daftar Isi'!A1" display="Daftar Isi" xr:uid="{EED73BFB-65A6-4809-A8A8-76AA8BE74F43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F567A-AE16-4EE5-A578-DBEDEEF16D24}">
  <dimension ref="A1:M24"/>
  <sheetViews>
    <sheetView workbookViewId="0"/>
  </sheetViews>
  <sheetFormatPr defaultRowHeight="14.4" x14ac:dyDescent="0.3"/>
  <cols>
    <col min="1" max="16384" width="8.88671875" style="13"/>
  </cols>
  <sheetData>
    <row r="1" spans="1:13" x14ac:dyDescent="0.3">
      <c r="A1" s="45" t="s">
        <v>148</v>
      </c>
    </row>
    <row r="2" spans="1:13" ht="15.6" x14ac:dyDescent="0.3">
      <c r="A2" s="12" t="s">
        <v>106</v>
      </c>
      <c r="B2" s="12"/>
      <c r="C2" s="12"/>
      <c r="D2" s="12" t="s">
        <v>107</v>
      </c>
      <c r="E2" s="12" t="s">
        <v>53</v>
      </c>
      <c r="F2" s="12"/>
      <c r="G2" s="12"/>
      <c r="H2" s="12"/>
      <c r="I2" s="12"/>
      <c r="J2" s="12"/>
      <c r="K2" s="12"/>
      <c r="L2" s="12"/>
      <c r="M2" s="12"/>
    </row>
    <row r="3" spans="1:13" ht="15.6" x14ac:dyDescent="0.3">
      <c r="A3" s="12" t="s">
        <v>109</v>
      </c>
      <c r="B3" s="12"/>
      <c r="C3" s="12"/>
      <c r="D3" s="12" t="s">
        <v>107</v>
      </c>
      <c r="E3" s="12" t="s">
        <v>135</v>
      </c>
      <c r="F3" s="12"/>
      <c r="G3" s="12"/>
      <c r="H3" s="12"/>
      <c r="I3" s="12"/>
      <c r="J3" s="12"/>
      <c r="K3" s="12"/>
      <c r="L3" s="12"/>
      <c r="M3" s="12"/>
    </row>
    <row r="4" spans="1:13" ht="15.6" x14ac:dyDescent="0.3">
      <c r="A4" s="12" t="s">
        <v>111</v>
      </c>
      <c r="B4" s="12"/>
      <c r="C4" s="12"/>
      <c r="D4" s="12" t="s">
        <v>107</v>
      </c>
      <c r="E4" s="12" t="s">
        <v>112</v>
      </c>
      <c r="F4" s="12"/>
      <c r="G4" s="12"/>
      <c r="H4" s="12"/>
      <c r="I4" s="12"/>
      <c r="J4" s="12"/>
      <c r="K4" s="12"/>
      <c r="L4" s="12"/>
      <c r="M4" s="12"/>
    </row>
    <row r="5" spans="1:13" ht="15.6" x14ac:dyDescent="0.3">
      <c r="A5" s="12" t="s">
        <v>113</v>
      </c>
      <c r="B5" s="12"/>
      <c r="C5" s="12"/>
      <c r="D5" s="12" t="s">
        <v>107</v>
      </c>
      <c r="E5" s="12" t="s">
        <v>114</v>
      </c>
      <c r="F5" s="12"/>
      <c r="G5" s="12"/>
      <c r="H5" s="12"/>
      <c r="I5" s="12"/>
      <c r="J5" s="12"/>
      <c r="K5" s="12"/>
      <c r="L5" s="12"/>
      <c r="M5" s="12"/>
    </row>
    <row r="6" spans="1:13" ht="15.6" x14ac:dyDescent="0.3">
      <c r="A6" s="12" t="s">
        <v>115</v>
      </c>
      <c r="B6" s="12"/>
      <c r="C6" s="12"/>
      <c r="D6" s="12" t="s">
        <v>107</v>
      </c>
      <c r="E6" s="12" t="s">
        <v>116</v>
      </c>
      <c r="F6" s="12"/>
      <c r="G6" s="12"/>
      <c r="H6" s="12"/>
      <c r="I6" s="12"/>
      <c r="J6" s="12"/>
      <c r="K6" s="12"/>
      <c r="L6" s="12"/>
      <c r="M6" s="12"/>
    </row>
    <row r="7" spans="1:13" ht="15.6" x14ac:dyDescent="0.3">
      <c r="A7" s="28" t="s">
        <v>71</v>
      </c>
      <c r="B7" s="28" t="s">
        <v>117</v>
      </c>
      <c r="C7" s="28" t="s">
        <v>118</v>
      </c>
      <c r="D7" s="28" t="s">
        <v>119</v>
      </c>
      <c r="E7" s="28" t="s">
        <v>120</v>
      </c>
      <c r="F7" s="28" t="s">
        <v>121</v>
      </c>
      <c r="G7" s="28" t="s">
        <v>122</v>
      </c>
      <c r="H7" s="28" t="s">
        <v>123</v>
      </c>
      <c r="I7" s="28" t="s">
        <v>124</v>
      </c>
      <c r="J7" s="28" t="s">
        <v>125</v>
      </c>
      <c r="K7" s="28" t="s">
        <v>126</v>
      </c>
      <c r="L7" s="28" t="s">
        <v>127</v>
      </c>
      <c r="M7" s="28" t="s">
        <v>128</v>
      </c>
    </row>
    <row r="8" spans="1:13" ht="15.6" x14ac:dyDescent="0.3">
      <c r="A8" s="21">
        <v>2020</v>
      </c>
      <c r="B8" s="21">
        <v>29.2</v>
      </c>
      <c r="C8" s="21">
        <v>28.7</v>
      </c>
      <c r="D8" s="21">
        <v>28.7</v>
      </c>
      <c r="E8" s="21">
        <v>28.8</v>
      </c>
      <c r="F8" s="21">
        <v>28.5</v>
      </c>
      <c r="G8" s="21">
        <v>27.8</v>
      </c>
      <c r="H8" s="21">
        <v>26.9</v>
      </c>
      <c r="I8" s="21">
        <v>27.1</v>
      </c>
      <c r="J8" s="21">
        <v>27.5</v>
      </c>
      <c r="K8" s="21">
        <v>28</v>
      </c>
      <c r="L8" s="21">
        <v>288</v>
      </c>
      <c r="M8" s="21">
        <v>28.1</v>
      </c>
    </row>
    <row r="9" spans="1:13" ht="15.6" x14ac:dyDescent="0.3">
      <c r="A9" s="21">
        <v>2021</v>
      </c>
      <c r="B9" s="21">
        <v>27</v>
      </c>
      <c r="C9" s="21">
        <v>27.3</v>
      </c>
      <c r="D9" s="21">
        <v>27.7</v>
      </c>
      <c r="E9" s="21">
        <v>28.2</v>
      </c>
      <c r="F9" s="21">
        <v>28.2</v>
      </c>
      <c r="G9" s="21">
        <v>27</v>
      </c>
      <c r="H9" s="21">
        <v>28</v>
      </c>
      <c r="I9" s="21">
        <v>27.3</v>
      </c>
      <c r="J9" s="21">
        <v>27.5</v>
      </c>
      <c r="K9" s="21">
        <v>27.5</v>
      </c>
      <c r="L9" s="21">
        <v>27.6</v>
      </c>
      <c r="M9" s="21">
        <v>28.1</v>
      </c>
    </row>
    <row r="10" spans="1:13" ht="15.6" x14ac:dyDescent="0.3">
      <c r="A10" s="21">
        <v>2022</v>
      </c>
      <c r="B10" s="21">
        <v>27.9</v>
      </c>
      <c r="C10" s="21">
        <v>28</v>
      </c>
      <c r="D10" s="21">
        <v>28.4</v>
      </c>
      <c r="E10" s="21">
        <v>28.5</v>
      </c>
      <c r="F10" s="21">
        <v>28.7</v>
      </c>
      <c r="G10" s="21">
        <v>26.9</v>
      </c>
      <c r="H10" s="21">
        <v>26.9</v>
      </c>
      <c r="I10" s="21">
        <v>27.2</v>
      </c>
      <c r="J10" s="21">
        <v>27.5</v>
      </c>
      <c r="K10" s="21">
        <v>27.1</v>
      </c>
      <c r="L10" s="21">
        <v>27.6</v>
      </c>
      <c r="M10" s="21">
        <v>27.9</v>
      </c>
    </row>
    <row r="11" spans="1:13" ht="15.6" x14ac:dyDescent="0.3">
      <c r="A11" s="21">
        <v>2023</v>
      </c>
      <c r="B11" s="21">
        <v>27.8</v>
      </c>
      <c r="C11" s="21">
        <v>27.5</v>
      </c>
      <c r="D11" s="21">
        <v>28.4</v>
      </c>
      <c r="E11" s="21">
        <v>27.8</v>
      </c>
      <c r="F11" s="21">
        <v>27.6</v>
      </c>
      <c r="G11" s="21">
        <v>26.3</v>
      </c>
      <c r="H11" s="21">
        <v>26.3</v>
      </c>
      <c r="I11" s="21">
        <v>26.4</v>
      </c>
      <c r="J11" s="21">
        <v>26.3</v>
      </c>
      <c r="K11" s="21">
        <v>28.4</v>
      </c>
      <c r="L11" s="21">
        <v>28.9</v>
      </c>
      <c r="M11" s="21">
        <v>28.8</v>
      </c>
    </row>
    <row r="12" spans="1:13" ht="15.6" x14ac:dyDescent="0.3">
      <c r="A12" s="21">
        <v>2024</v>
      </c>
      <c r="B12" s="21">
        <v>29.2</v>
      </c>
      <c r="C12" s="21">
        <v>28.7</v>
      </c>
      <c r="D12" s="21">
        <v>28.9</v>
      </c>
      <c r="E12" s="21">
        <v>28.8</v>
      </c>
      <c r="F12" s="21">
        <v>28.8</v>
      </c>
      <c r="G12" s="21">
        <v>26.7</v>
      </c>
      <c r="H12" s="21">
        <v>26.7</v>
      </c>
      <c r="I12" s="21">
        <v>26.8</v>
      </c>
      <c r="J12" s="21">
        <v>26.7</v>
      </c>
      <c r="K12" s="21">
        <v>28.7</v>
      </c>
      <c r="L12" s="21">
        <v>29.4</v>
      </c>
      <c r="M12" s="21">
        <v>27.4</v>
      </c>
    </row>
    <row r="13" spans="1:13" ht="15.6" x14ac:dyDescent="0.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13" ht="15.6" x14ac:dyDescent="0.3">
      <c r="A14" s="12" t="s">
        <v>106</v>
      </c>
      <c r="B14" s="12"/>
      <c r="C14" s="12"/>
      <c r="D14" s="12" t="s">
        <v>107</v>
      </c>
      <c r="E14" s="12" t="s">
        <v>53</v>
      </c>
      <c r="F14" s="12"/>
      <c r="G14" s="12"/>
      <c r="H14" s="12"/>
      <c r="I14" s="12"/>
      <c r="J14" s="12"/>
      <c r="K14" s="12"/>
      <c r="L14" s="12"/>
      <c r="M14" s="12"/>
    </row>
    <row r="15" spans="1:13" ht="15.6" x14ac:dyDescent="0.3">
      <c r="A15" s="12" t="s">
        <v>109</v>
      </c>
      <c r="B15" s="12"/>
      <c r="C15" s="12"/>
      <c r="D15" s="12" t="s">
        <v>107</v>
      </c>
      <c r="E15" s="12" t="s">
        <v>135</v>
      </c>
      <c r="F15" s="12"/>
      <c r="G15" s="12"/>
      <c r="H15" s="12"/>
      <c r="I15" s="12"/>
      <c r="J15" s="12"/>
      <c r="K15" s="12"/>
      <c r="L15" s="12"/>
      <c r="M15" s="12"/>
    </row>
    <row r="16" spans="1:13" ht="15.6" x14ac:dyDescent="0.3">
      <c r="A16" s="12" t="s">
        <v>111</v>
      </c>
      <c r="B16" s="12"/>
      <c r="C16" s="12"/>
      <c r="D16" s="12" t="s">
        <v>107</v>
      </c>
      <c r="E16" s="12" t="s">
        <v>129</v>
      </c>
      <c r="F16" s="12"/>
      <c r="G16" s="12"/>
      <c r="H16" s="12"/>
      <c r="I16" s="12"/>
      <c r="J16" s="12"/>
      <c r="K16" s="12"/>
      <c r="L16" s="12"/>
      <c r="M16" s="12"/>
    </row>
    <row r="17" spans="1:13" ht="15.6" x14ac:dyDescent="0.3">
      <c r="A17" s="12" t="s">
        <v>113</v>
      </c>
      <c r="B17" s="12"/>
      <c r="C17" s="12"/>
      <c r="D17" s="12" t="s">
        <v>107</v>
      </c>
      <c r="E17" s="12" t="s">
        <v>130</v>
      </c>
      <c r="F17" s="12"/>
      <c r="G17" s="12"/>
      <c r="H17" s="12"/>
      <c r="I17" s="12"/>
      <c r="J17" s="12"/>
      <c r="K17" s="12"/>
      <c r="L17" s="12"/>
      <c r="M17" s="12"/>
    </row>
    <row r="18" spans="1:13" ht="15.6" x14ac:dyDescent="0.3">
      <c r="A18" s="12" t="s">
        <v>115</v>
      </c>
      <c r="B18" s="12"/>
      <c r="C18" s="12"/>
      <c r="D18" s="12" t="s">
        <v>107</v>
      </c>
      <c r="E18" s="12" t="s">
        <v>131</v>
      </c>
      <c r="F18" s="12"/>
      <c r="G18" s="12"/>
      <c r="H18" s="12"/>
      <c r="I18" s="12"/>
      <c r="J18" s="12"/>
      <c r="K18" s="12"/>
      <c r="L18" s="12"/>
      <c r="M18" s="12"/>
    </row>
    <row r="19" spans="1:13" ht="15.6" x14ac:dyDescent="0.3">
      <c r="A19" s="28" t="s">
        <v>71</v>
      </c>
      <c r="B19" s="28" t="s">
        <v>117</v>
      </c>
      <c r="C19" s="28" t="s">
        <v>118</v>
      </c>
      <c r="D19" s="28" t="s">
        <v>119</v>
      </c>
      <c r="E19" s="28" t="s">
        <v>120</v>
      </c>
      <c r="F19" s="28" t="s">
        <v>121</v>
      </c>
      <c r="G19" s="28" t="s">
        <v>122</v>
      </c>
      <c r="H19" s="28" t="s">
        <v>123</v>
      </c>
      <c r="I19" s="28" t="s">
        <v>124</v>
      </c>
      <c r="J19" s="28" t="s">
        <v>125</v>
      </c>
      <c r="K19" s="28" t="s">
        <v>126</v>
      </c>
      <c r="L19" s="28" t="s">
        <v>127</v>
      </c>
      <c r="M19" s="28" t="s">
        <v>128</v>
      </c>
    </row>
    <row r="20" spans="1:13" ht="15.6" x14ac:dyDescent="0.3">
      <c r="A20" s="21">
        <v>2020</v>
      </c>
      <c r="B20" s="21">
        <v>28.6</v>
      </c>
      <c r="C20" s="21">
        <v>28.4</v>
      </c>
      <c r="D20" s="21">
        <v>28</v>
      </c>
      <c r="E20" s="21">
        <v>28.1</v>
      </c>
      <c r="F20" s="21">
        <v>27.8</v>
      </c>
      <c r="G20" s="21">
        <v>27.4</v>
      </c>
      <c r="H20" s="21">
        <v>26.8</v>
      </c>
      <c r="I20" s="21">
        <v>26.5</v>
      </c>
      <c r="J20" s="21">
        <v>27.3</v>
      </c>
      <c r="K20" s="21">
        <v>27.6</v>
      </c>
      <c r="L20" s="21">
        <v>28.4</v>
      </c>
      <c r="M20" s="21">
        <v>27.8</v>
      </c>
    </row>
    <row r="21" spans="1:13" ht="15.6" x14ac:dyDescent="0.3">
      <c r="A21" s="21">
        <v>2021</v>
      </c>
      <c r="B21" s="21">
        <v>26.9</v>
      </c>
      <c r="C21" s="21">
        <v>27.4</v>
      </c>
      <c r="D21" s="21">
        <v>27.3</v>
      </c>
      <c r="E21" s="21">
        <v>27.5</v>
      </c>
      <c r="F21" s="21">
        <v>27.6</v>
      </c>
      <c r="G21" s="21">
        <v>27.1</v>
      </c>
      <c r="H21" s="21">
        <v>26.7</v>
      </c>
      <c r="I21" s="21">
        <v>27</v>
      </c>
      <c r="J21" s="21">
        <v>27.2</v>
      </c>
      <c r="K21" s="21">
        <v>27.3</v>
      </c>
      <c r="L21" s="21">
        <v>27.6</v>
      </c>
      <c r="M21" s="21">
        <v>27.9</v>
      </c>
    </row>
    <row r="22" spans="1:13" ht="15.6" x14ac:dyDescent="0.3">
      <c r="A22" s="21">
        <v>2022</v>
      </c>
      <c r="B22" s="21">
        <v>27.7</v>
      </c>
      <c r="C22" s="21">
        <v>27.5</v>
      </c>
      <c r="D22" s="21">
        <v>27.9</v>
      </c>
      <c r="E22" s="21">
        <v>27.8</v>
      </c>
      <c r="F22" s="21">
        <v>27.9</v>
      </c>
      <c r="G22" s="21">
        <v>27.4</v>
      </c>
      <c r="H22" s="21">
        <v>26.7</v>
      </c>
      <c r="I22" s="21">
        <v>26.8</v>
      </c>
      <c r="J22" s="21">
        <v>27</v>
      </c>
      <c r="K22" s="21">
        <v>27</v>
      </c>
      <c r="L22" s="21">
        <v>27.7</v>
      </c>
      <c r="M22" s="21">
        <v>27.5</v>
      </c>
    </row>
    <row r="23" spans="1:13" ht="15.6" x14ac:dyDescent="0.3">
      <c r="A23" s="21">
        <v>2023</v>
      </c>
      <c r="B23" s="21">
        <v>27.6</v>
      </c>
      <c r="C23" s="21">
        <v>27.4</v>
      </c>
      <c r="D23" s="21">
        <v>27.9</v>
      </c>
      <c r="E23" s="21">
        <v>27.4</v>
      </c>
      <c r="F23" s="21">
        <v>27.2</v>
      </c>
      <c r="G23" s="21">
        <v>26.6</v>
      </c>
      <c r="H23" s="21">
        <v>26.1</v>
      </c>
      <c r="I23" s="21">
        <v>26</v>
      </c>
      <c r="J23" s="21">
        <v>26.3</v>
      </c>
      <c r="K23" s="21">
        <v>27.9</v>
      </c>
      <c r="L23" s="21">
        <v>28.6</v>
      </c>
      <c r="M23" s="21">
        <v>28.3</v>
      </c>
    </row>
    <row r="24" spans="1:13" ht="15.6" x14ac:dyDescent="0.3">
      <c r="A24" s="21">
        <v>2024</v>
      </c>
      <c r="B24" s="21">
        <v>28.7</v>
      </c>
      <c r="C24" s="21">
        <v>28.7</v>
      </c>
      <c r="D24" s="21">
        <v>28.6</v>
      </c>
      <c r="E24" s="21">
        <v>28.5</v>
      </c>
      <c r="F24" s="21">
        <v>28.1</v>
      </c>
      <c r="G24" s="21">
        <v>27.2</v>
      </c>
      <c r="H24" s="21">
        <v>27.2</v>
      </c>
      <c r="I24" s="21">
        <v>26.4</v>
      </c>
      <c r="J24" s="21">
        <v>27.5</v>
      </c>
      <c r="K24" s="21">
        <v>28.3</v>
      </c>
      <c r="L24" s="21">
        <v>28.9</v>
      </c>
      <c r="M24" s="21">
        <v>27.6</v>
      </c>
    </row>
  </sheetData>
  <hyperlinks>
    <hyperlink ref="A1" location="'Daftar Isi'!A1" display="Daftar Isi" xr:uid="{9CA7072B-2CFE-42E8-8A16-3CAF0AE26C5E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BA232-456F-435B-93E1-A6208CFE510E}">
  <dimension ref="A1:F62"/>
  <sheetViews>
    <sheetView zoomScale="96" zoomScaleNormal="100" workbookViewId="0"/>
  </sheetViews>
  <sheetFormatPr defaultRowHeight="15.6" x14ac:dyDescent="0.3"/>
  <cols>
    <col min="1" max="1" width="37.6640625" style="36" bestFit="1" customWidth="1"/>
    <col min="2" max="2" width="27.33203125" style="36" customWidth="1"/>
    <col min="3" max="3" width="27" style="36" customWidth="1"/>
    <col min="4" max="4" width="39.77734375" style="36" bestFit="1" customWidth="1"/>
    <col min="5" max="5" width="18.5546875" style="36" customWidth="1"/>
    <col min="6" max="6" width="20.77734375" style="36" customWidth="1"/>
    <col min="7" max="7" width="18.33203125" style="36" customWidth="1"/>
    <col min="8" max="8" width="19.6640625" style="36" customWidth="1"/>
    <col min="9" max="16384" width="8.88671875" style="36"/>
  </cols>
  <sheetData>
    <row r="1" spans="1:5" x14ac:dyDescent="0.3">
      <c r="A1" s="45" t="s">
        <v>148</v>
      </c>
    </row>
    <row r="2" spans="1:5" ht="27.6" x14ac:dyDescent="0.3">
      <c r="A2" s="145" t="s">
        <v>378</v>
      </c>
      <c r="B2" s="145" t="s">
        <v>379</v>
      </c>
      <c r="C2" s="145" t="s">
        <v>380</v>
      </c>
      <c r="D2" s="145" t="s">
        <v>381</v>
      </c>
      <c r="E2" s="36" t="s">
        <v>398</v>
      </c>
    </row>
    <row r="3" spans="1:5" x14ac:dyDescent="0.3">
      <c r="A3" s="144" t="s">
        <v>382</v>
      </c>
      <c r="B3" s="144">
        <v>160.5</v>
      </c>
      <c r="C3" s="144">
        <v>153.69999999999999</v>
      </c>
      <c r="D3" s="144">
        <v>314.2</v>
      </c>
    </row>
    <row r="4" spans="1:5" x14ac:dyDescent="0.3">
      <c r="A4" s="144" t="s">
        <v>383</v>
      </c>
      <c r="B4" s="144">
        <v>151</v>
      </c>
      <c r="C4" s="144">
        <v>144.30000000000001</v>
      </c>
      <c r="D4" s="144">
        <v>295.3</v>
      </c>
    </row>
    <row r="5" spans="1:5" x14ac:dyDescent="0.3">
      <c r="A5" s="144" t="s">
        <v>384</v>
      </c>
      <c r="B5" s="144">
        <v>159.4</v>
      </c>
      <c r="C5" s="144">
        <v>150.69999999999999</v>
      </c>
      <c r="D5" s="144">
        <v>310.10000000000002</v>
      </c>
    </row>
    <row r="6" spans="1:5" x14ac:dyDescent="0.3">
      <c r="A6" s="144" t="s">
        <v>385</v>
      </c>
      <c r="B6" s="144">
        <v>171.3</v>
      </c>
      <c r="C6" s="144">
        <v>160.1</v>
      </c>
      <c r="D6" s="144">
        <v>331.4</v>
      </c>
    </row>
    <row r="7" spans="1:5" x14ac:dyDescent="0.3">
      <c r="A7" s="144" t="s">
        <v>386</v>
      </c>
      <c r="B7" s="144">
        <v>171</v>
      </c>
      <c r="C7" s="144">
        <v>162.4</v>
      </c>
      <c r="D7" s="144">
        <v>333.4</v>
      </c>
    </row>
    <row r="8" spans="1:5" x14ac:dyDescent="0.3">
      <c r="A8" s="144" t="s">
        <v>387</v>
      </c>
      <c r="B8" s="144">
        <v>169.7</v>
      </c>
      <c r="C8" s="144">
        <v>163.5</v>
      </c>
      <c r="D8" s="144">
        <v>333.1</v>
      </c>
    </row>
    <row r="9" spans="1:5" x14ac:dyDescent="0.3">
      <c r="A9" s="144" t="s">
        <v>388</v>
      </c>
      <c r="B9" s="144">
        <v>166.7</v>
      </c>
      <c r="C9" s="144">
        <v>163.19999999999999</v>
      </c>
      <c r="D9" s="144">
        <v>329.9</v>
      </c>
    </row>
    <row r="10" spans="1:5" x14ac:dyDescent="0.3">
      <c r="A10" s="144" t="s">
        <v>389</v>
      </c>
      <c r="B10" s="144">
        <v>162.6</v>
      </c>
      <c r="C10" s="144">
        <v>161.69999999999999</v>
      </c>
      <c r="D10" s="144">
        <v>324.3</v>
      </c>
    </row>
    <row r="11" spans="1:5" x14ac:dyDescent="0.3">
      <c r="A11" s="144" t="s">
        <v>390</v>
      </c>
      <c r="B11" s="144">
        <v>162.69999999999999</v>
      </c>
      <c r="C11" s="144">
        <v>163.19999999999999</v>
      </c>
      <c r="D11" s="144">
        <v>325.89999999999998</v>
      </c>
    </row>
    <row r="12" spans="1:5" x14ac:dyDescent="0.3">
      <c r="A12" s="144" t="s">
        <v>391</v>
      </c>
      <c r="B12" s="144">
        <v>160.4</v>
      </c>
      <c r="C12" s="144">
        <v>162.1</v>
      </c>
      <c r="D12" s="144">
        <v>322.5</v>
      </c>
    </row>
    <row r="13" spans="1:5" x14ac:dyDescent="0.3">
      <c r="A13" s="144" t="s">
        <v>392</v>
      </c>
      <c r="B13" s="144">
        <v>147.80000000000001</v>
      </c>
      <c r="C13" s="144">
        <v>149.80000000000001</v>
      </c>
      <c r="D13" s="144">
        <v>297.60000000000002</v>
      </c>
    </row>
    <row r="14" spans="1:5" x14ac:dyDescent="0.3">
      <c r="A14" s="144" t="s">
        <v>393</v>
      </c>
      <c r="B14" s="144">
        <v>131.1</v>
      </c>
      <c r="C14" s="144">
        <v>133.5</v>
      </c>
      <c r="D14" s="144">
        <v>264.5</v>
      </c>
    </row>
    <row r="15" spans="1:5" x14ac:dyDescent="0.3">
      <c r="A15" s="144" t="s">
        <v>394</v>
      </c>
      <c r="B15" s="144">
        <v>105.9</v>
      </c>
      <c r="C15" s="144">
        <v>109.6</v>
      </c>
      <c r="D15" s="144">
        <v>215.5</v>
      </c>
    </row>
    <row r="16" spans="1:5" x14ac:dyDescent="0.3">
      <c r="A16" s="144" t="s">
        <v>395</v>
      </c>
      <c r="B16" s="144">
        <v>79.099999999999994</v>
      </c>
      <c r="C16" s="144">
        <v>83.8</v>
      </c>
      <c r="D16" s="144">
        <v>162.9</v>
      </c>
    </row>
    <row r="17" spans="1:6" x14ac:dyDescent="0.3">
      <c r="A17" s="144" t="s">
        <v>396</v>
      </c>
      <c r="B17" s="144">
        <v>54.2</v>
      </c>
      <c r="C17" s="144">
        <v>60.3</v>
      </c>
      <c r="D17" s="144">
        <v>114.5</v>
      </c>
    </row>
    <row r="18" spans="1:6" x14ac:dyDescent="0.3">
      <c r="A18" s="144" t="s">
        <v>397</v>
      </c>
      <c r="B18" s="144">
        <v>56.2</v>
      </c>
      <c r="C18" s="144">
        <v>72.8</v>
      </c>
      <c r="D18" s="144">
        <v>129</v>
      </c>
    </row>
    <row r="19" spans="1:6" x14ac:dyDescent="0.3">
      <c r="A19" s="144" t="s">
        <v>245</v>
      </c>
      <c r="B19" s="144">
        <v>2209.6999999999998</v>
      </c>
      <c r="C19" s="144">
        <v>2194.5</v>
      </c>
      <c r="D19" s="144">
        <v>4404.3</v>
      </c>
    </row>
    <row r="20" spans="1:6" x14ac:dyDescent="0.3">
      <c r="A20" s="36" t="s">
        <v>399</v>
      </c>
    </row>
    <row r="23" spans="1:6" ht="27.6" x14ac:dyDescent="0.3">
      <c r="A23" s="145" t="s">
        <v>378</v>
      </c>
      <c r="B23" s="145" t="s">
        <v>379</v>
      </c>
      <c r="C23" s="145" t="s">
        <v>380</v>
      </c>
      <c r="D23" s="145" t="s">
        <v>381</v>
      </c>
      <c r="E23" s="147" t="s">
        <v>403</v>
      </c>
      <c r="F23"/>
    </row>
    <row r="24" spans="1:6" x14ac:dyDescent="0.3">
      <c r="A24" s="34" t="s">
        <v>382</v>
      </c>
      <c r="B24" s="34">
        <v>165.6</v>
      </c>
      <c r="C24" s="34">
        <v>159</v>
      </c>
      <c r="D24" s="34">
        <v>324.60000000000002</v>
      </c>
      <c r="E24"/>
      <c r="F24"/>
    </row>
    <row r="25" spans="1:6" x14ac:dyDescent="0.3">
      <c r="A25" s="34" t="s">
        <v>383</v>
      </c>
      <c r="B25" s="34">
        <v>151.19999999999999</v>
      </c>
      <c r="C25" s="34">
        <v>144.1</v>
      </c>
      <c r="D25" s="34">
        <v>295.3</v>
      </c>
      <c r="E25"/>
      <c r="F25"/>
    </row>
    <row r="26" spans="1:6" x14ac:dyDescent="0.3">
      <c r="A26" s="34" t="s">
        <v>384</v>
      </c>
      <c r="B26" s="34">
        <v>153.19999999999999</v>
      </c>
      <c r="C26" s="34">
        <v>146</v>
      </c>
      <c r="D26" s="34">
        <v>299.10000000000002</v>
      </c>
      <c r="E26"/>
      <c r="F26"/>
    </row>
    <row r="27" spans="1:6" x14ac:dyDescent="0.3">
      <c r="A27" s="34" t="s">
        <v>385</v>
      </c>
      <c r="B27" s="34">
        <v>168.5</v>
      </c>
      <c r="C27" s="34">
        <v>157.6</v>
      </c>
      <c r="D27" s="34">
        <v>326.10000000000002</v>
      </c>
      <c r="E27"/>
      <c r="F27"/>
    </row>
    <row r="28" spans="1:6" x14ac:dyDescent="0.3">
      <c r="A28" s="34" t="s">
        <v>386</v>
      </c>
      <c r="B28" s="34">
        <v>170.4</v>
      </c>
      <c r="C28" s="34">
        <v>161.4</v>
      </c>
      <c r="D28" s="34">
        <v>331.8</v>
      </c>
      <c r="E28"/>
      <c r="F28"/>
    </row>
    <row r="29" spans="1:6" x14ac:dyDescent="0.3">
      <c r="A29" s="34" t="s">
        <v>387</v>
      </c>
      <c r="B29" s="34">
        <v>169.2</v>
      </c>
      <c r="C29" s="34">
        <v>163</v>
      </c>
      <c r="D29" s="34">
        <v>332.1</v>
      </c>
      <c r="E29"/>
      <c r="F29"/>
    </row>
    <row r="30" spans="1:6" x14ac:dyDescent="0.3">
      <c r="A30" s="34" t="s">
        <v>388</v>
      </c>
      <c r="B30" s="34">
        <v>167.1</v>
      </c>
      <c r="C30" s="34">
        <v>163</v>
      </c>
      <c r="D30" s="34">
        <v>330.1</v>
      </c>
      <c r="E30"/>
      <c r="F30"/>
    </row>
    <row r="31" spans="1:6" x14ac:dyDescent="0.3">
      <c r="A31" s="34" t="s">
        <v>389</v>
      </c>
      <c r="B31" s="34">
        <v>163.1</v>
      </c>
      <c r="C31" s="34">
        <v>161.9</v>
      </c>
      <c r="D31" s="34">
        <v>325</v>
      </c>
      <c r="E31"/>
      <c r="F31"/>
    </row>
    <row r="32" spans="1:6" x14ac:dyDescent="0.3">
      <c r="A32" s="34" t="s">
        <v>390</v>
      </c>
      <c r="B32" s="34">
        <v>160.4</v>
      </c>
      <c r="C32" s="34">
        <v>160.80000000000001</v>
      </c>
      <c r="D32" s="34">
        <v>321.2</v>
      </c>
      <c r="E32"/>
      <c r="F32"/>
    </row>
    <row r="33" spans="1:6" x14ac:dyDescent="0.3">
      <c r="A33" s="34" t="s">
        <v>391</v>
      </c>
      <c r="B33" s="34">
        <v>161.9</v>
      </c>
      <c r="C33" s="34">
        <v>163.80000000000001</v>
      </c>
      <c r="D33" s="34">
        <v>325.8</v>
      </c>
      <c r="E33"/>
      <c r="F33"/>
    </row>
    <row r="34" spans="1:6" x14ac:dyDescent="0.3">
      <c r="A34" s="34" t="s">
        <v>392</v>
      </c>
      <c r="B34" s="34">
        <v>150.69999999999999</v>
      </c>
      <c r="C34" s="34">
        <v>153.6</v>
      </c>
      <c r="D34" s="34">
        <v>304.3</v>
      </c>
      <c r="E34"/>
      <c r="F34"/>
    </row>
    <row r="35" spans="1:6" x14ac:dyDescent="0.3">
      <c r="A35" s="34" t="s">
        <v>393</v>
      </c>
      <c r="B35" s="34">
        <v>136</v>
      </c>
      <c r="C35" s="34">
        <v>139.4</v>
      </c>
      <c r="D35" s="34">
        <v>275.39999999999998</v>
      </c>
      <c r="E35"/>
      <c r="F35"/>
    </row>
    <row r="36" spans="1:6" x14ac:dyDescent="0.3">
      <c r="A36" s="34" t="s">
        <v>394</v>
      </c>
      <c r="B36" s="34">
        <v>113</v>
      </c>
      <c r="C36" s="34">
        <v>117.8</v>
      </c>
      <c r="D36" s="34">
        <v>230.8</v>
      </c>
      <c r="E36"/>
      <c r="F36"/>
    </row>
    <row r="37" spans="1:6" x14ac:dyDescent="0.3">
      <c r="A37" s="34" t="s">
        <v>395</v>
      </c>
      <c r="B37" s="34">
        <v>84.6</v>
      </c>
      <c r="C37" s="34">
        <v>90.6</v>
      </c>
      <c r="D37" s="34">
        <v>175.2</v>
      </c>
      <c r="E37"/>
      <c r="F37"/>
    </row>
    <row r="38" spans="1:6" x14ac:dyDescent="0.3">
      <c r="A38" s="34" t="s">
        <v>396</v>
      </c>
      <c r="B38" s="34">
        <v>59.1</v>
      </c>
      <c r="C38" s="34">
        <v>66</v>
      </c>
      <c r="D38" s="34">
        <v>125.1</v>
      </c>
      <c r="E38"/>
      <c r="F38"/>
    </row>
    <row r="39" spans="1:6" x14ac:dyDescent="0.3">
      <c r="A39" s="34" t="s">
        <v>397</v>
      </c>
      <c r="B39" s="34">
        <v>60.4</v>
      </c>
      <c r="C39" s="34">
        <v>78.900000000000006</v>
      </c>
      <c r="D39" s="34">
        <v>139.30000000000001</v>
      </c>
      <c r="E39"/>
      <c r="F39"/>
    </row>
    <row r="40" spans="1:6" x14ac:dyDescent="0.3">
      <c r="A40" s="34" t="s">
        <v>245</v>
      </c>
      <c r="B40" s="34">
        <v>2234.6</v>
      </c>
      <c r="C40" s="34">
        <v>2226.6999999999998</v>
      </c>
      <c r="D40" s="34">
        <v>4461.3</v>
      </c>
      <c r="E40"/>
      <c r="F40"/>
    </row>
    <row r="41" spans="1:6" x14ac:dyDescent="0.3">
      <c r="A41" s="146"/>
      <c r="B41" s="146"/>
      <c r="C41" s="146"/>
      <c r="D41" s="146"/>
      <c r="E41"/>
      <c r="F41"/>
    </row>
    <row r="42" spans="1:6" x14ac:dyDescent="0.3">
      <c r="A42" s="146" t="s">
        <v>400</v>
      </c>
      <c r="B42" s="146"/>
      <c r="C42" s="146"/>
      <c r="D42" s="146"/>
      <c r="E42"/>
      <c r="F42"/>
    </row>
    <row r="43" spans="1:6" x14ac:dyDescent="0.3">
      <c r="A43" s="146" t="s">
        <v>401</v>
      </c>
      <c r="B43" s="146"/>
      <c r="C43" s="146"/>
      <c r="D43" s="146"/>
      <c r="E43"/>
      <c r="F43"/>
    </row>
    <row r="45" spans="1:6" ht="31.2" x14ac:dyDescent="0.3">
      <c r="A45" s="148" t="s">
        <v>378</v>
      </c>
      <c r="B45" s="148" t="s">
        <v>379</v>
      </c>
      <c r="C45" s="148" t="s">
        <v>380</v>
      </c>
      <c r="D45" s="148" t="s">
        <v>381</v>
      </c>
      <c r="E45" s="36" t="s">
        <v>402</v>
      </c>
    </row>
    <row r="46" spans="1:6" x14ac:dyDescent="0.3">
      <c r="A46" s="9" t="s">
        <v>382</v>
      </c>
      <c r="B46" s="9">
        <v>155</v>
      </c>
      <c r="C46" s="9">
        <v>147.69999999999999</v>
      </c>
      <c r="D46" s="9">
        <v>302.7</v>
      </c>
    </row>
    <row r="47" spans="1:6" x14ac:dyDescent="0.3">
      <c r="A47" s="9" t="s">
        <v>383</v>
      </c>
      <c r="B47" s="9">
        <v>152.4</v>
      </c>
      <c r="C47" s="9">
        <v>145.5</v>
      </c>
      <c r="D47" s="9">
        <v>297.89999999999998</v>
      </c>
    </row>
    <row r="48" spans="1:6" x14ac:dyDescent="0.3">
      <c r="A48" s="9" t="s">
        <v>384</v>
      </c>
      <c r="B48" s="9">
        <v>163.5</v>
      </c>
      <c r="C48" s="9">
        <v>154.1</v>
      </c>
      <c r="D48" s="9">
        <v>317.60000000000002</v>
      </c>
    </row>
    <row r="49" spans="1:4" x14ac:dyDescent="0.3">
      <c r="A49" s="9" t="s">
        <v>385</v>
      </c>
      <c r="B49" s="9">
        <v>173.9</v>
      </c>
      <c r="C49" s="9">
        <v>162.9</v>
      </c>
      <c r="D49" s="9">
        <v>336.8</v>
      </c>
    </row>
    <row r="50" spans="1:4" x14ac:dyDescent="0.3">
      <c r="A50" s="9" t="s">
        <v>386</v>
      </c>
      <c r="B50" s="9">
        <v>176.9</v>
      </c>
      <c r="C50" s="9">
        <v>166.9</v>
      </c>
      <c r="D50" s="9">
        <v>343.8</v>
      </c>
    </row>
    <row r="51" spans="1:4" x14ac:dyDescent="0.3">
      <c r="A51" s="9" t="s">
        <v>387</v>
      </c>
      <c r="B51" s="9">
        <v>174.6</v>
      </c>
      <c r="C51" s="9">
        <v>168.2</v>
      </c>
      <c r="D51" s="9">
        <v>342.8</v>
      </c>
    </row>
    <row r="52" spans="1:4" x14ac:dyDescent="0.3">
      <c r="A52" s="9" t="s">
        <v>388</v>
      </c>
      <c r="B52" s="9">
        <v>170.1</v>
      </c>
      <c r="C52" s="9">
        <v>166.5</v>
      </c>
      <c r="D52" s="9">
        <v>336.6</v>
      </c>
    </row>
    <row r="53" spans="1:4" x14ac:dyDescent="0.3">
      <c r="A53" s="9" t="s">
        <v>389</v>
      </c>
      <c r="B53" s="9">
        <v>165.4</v>
      </c>
      <c r="C53" s="9">
        <v>164.1</v>
      </c>
      <c r="D53" s="9">
        <v>329.5</v>
      </c>
    </row>
    <row r="54" spans="1:4" x14ac:dyDescent="0.3">
      <c r="A54" s="9" t="s">
        <v>390</v>
      </c>
      <c r="B54" s="9">
        <v>166</v>
      </c>
      <c r="C54" s="9">
        <v>165.4</v>
      </c>
      <c r="D54" s="9">
        <v>331.3</v>
      </c>
    </row>
    <row r="55" spans="1:4" x14ac:dyDescent="0.3">
      <c r="A55" s="9" t="s">
        <v>391</v>
      </c>
      <c r="B55" s="9">
        <v>159.6</v>
      </c>
      <c r="C55" s="9">
        <v>160.30000000000001</v>
      </c>
      <c r="D55" s="9">
        <v>319.89999999999998</v>
      </c>
    </row>
    <row r="56" spans="1:4" x14ac:dyDescent="0.3">
      <c r="A56" s="9" t="s">
        <v>392</v>
      </c>
      <c r="B56" s="9">
        <v>146.69999999999999</v>
      </c>
      <c r="C56" s="9">
        <v>147.80000000000001</v>
      </c>
      <c r="D56" s="9">
        <v>294.5</v>
      </c>
    </row>
    <row r="57" spans="1:4" x14ac:dyDescent="0.3">
      <c r="A57" s="9" t="s">
        <v>393</v>
      </c>
      <c r="B57" s="9">
        <v>128.19999999999999</v>
      </c>
      <c r="C57" s="9">
        <v>130.4</v>
      </c>
      <c r="D57" s="9">
        <v>258.60000000000002</v>
      </c>
    </row>
    <row r="58" spans="1:4" x14ac:dyDescent="0.3">
      <c r="A58" s="9" t="s">
        <v>394</v>
      </c>
      <c r="B58" s="9">
        <v>102.7</v>
      </c>
      <c r="C58" s="9">
        <v>105.5</v>
      </c>
      <c r="D58" s="9">
        <v>208.2</v>
      </c>
    </row>
    <row r="59" spans="1:4" x14ac:dyDescent="0.3">
      <c r="A59" s="9" t="s">
        <v>395</v>
      </c>
      <c r="B59" s="9">
        <v>76.900000000000006</v>
      </c>
      <c r="C59" s="9">
        <v>81</v>
      </c>
      <c r="D59" s="9">
        <v>157.9</v>
      </c>
    </row>
    <row r="60" spans="1:4" x14ac:dyDescent="0.3">
      <c r="A60" s="9" t="s">
        <v>396</v>
      </c>
      <c r="B60" s="9">
        <v>52</v>
      </c>
      <c r="C60" s="9">
        <v>57.8</v>
      </c>
      <c r="D60" s="9">
        <v>109.8</v>
      </c>
    </row>
    <row r="61" spans="1:4" x14ac:dyDescent="0.3">
      <c r="A61" s="9" t="s">
        <v>397</v>
      </c>
      <c r="B61" s="9">
        <v>55.6</v>
      </c>
      <c r="C61" s="9">
        <v>71.400000000000006</v>
      </c>
      <c r="D61" s="9">
        <v>127</v>
      </c>
    </row>
    <row r="62" spans="1:4" x14ac:dyDescent="0.3">
      <c r="A62" s="9" t="s">
        <v>245</v>
      </c>
      <c r="B62" s="9">
        <v>2219.6</v>
      </c>
      <c r="C62" s="9">
        <v>2195.5</v>
      </c>
      <c r="D62" s="9">
        <v>4415.1000000000004</v>
      </c>
    </row>
  </sheetData>
  <hyperlinks>
    <hyperlink ref="A1" location="'Daftar Isi'!A1" display="Daftar Isi" xr:uid="{738F5EDD-EC54-45DB-89FD-DE0B85C6C7E3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4F766-44D2-47C1-B667-043F881A1665}">
  <dimension ref="A1:O30"/>
  <sheetViews>
    <sheetView workbookViewId="0"/>
  </sheetViews>
  <sheetFormatPr defaultRowHeight="13.8" x14ac:dyDescent="0.25"/>
  <cols>
    <col min="1" max="1" width="29.33203125" style="5" customWidth="1"/>
    <col min="2" max="4" width="9.33203125" style="5" bestFit="1" customWidth="1"/>
    <col min="5" max="6" width="8.88671875" style="5"/>
    <col min="7" max="7" width="14.88671875" style="5" customWidth="1"/>
    <col min="8" max="9" width="8.88671875" style="5"/>
    <col min="10" max="10" width="29.109375" style="5" customWidth="1"/>
    <col min="11" max="16384" width="8.88671875" style="5"/>
  </cols>
  <sheetData>
    <row r="1" spans="1:15" ht="15" thickBot="1" x14ac:dyDescent="0.3">
      <c r="A1" s="45" t="s">
        <v>148</v>
      </c>
      <c r="J1" s="40" t="s">
        <v>246</v>
      </c>
    </row>
    <row r="2" spans="1:15" x14ac:dyDescent="0.25">
      <c r="A2" s="65" t="s">
        <v>244</v>
      </c>
      <c r="B2" s="65">
        <v>2021</v>
      </c>
      <c r="C2" s="65">
        <v>2022</v>
      </c>
      <c r="D2" s="65">
        <v>2023</v>
      </c>
      <c r="J2" s="68" t="s">
        <v>248</v>
      </c>
      <c r="K2" s="69">
        <v>2022</v>
      </c>
      <c r="L2" s="69">
        <v>2023</v>
      </c>
      <c r="M2" s="69">
        <v>2024</v>
      </c>
      <c r="N2" s="69">
        <v>2025</v>
      </c>
      <c r="O2" s="69">
        <v>2026</v>
      </c>
    </row>
    <row r="3" spans="1:15" ht="14.4" thickBot="1" x14ac:dyDescent="0.3">
      <c r="A3" s="66" t="s">
        <v>247</v>
      </c>
      <c r="B3" s="67">
        <v>49687.18</v>
      </c>
      <c r="C3" s="67">
        <v>54650.43</v>
      </c>
      <c r="D3" s="67">
        <v>60100.3</v>
      </c>
      <c r="J3" s="70" t="s">
        <v>250</v>
      </c>
      <c r="K3" s="71"/>
      <c r="L3" s="71"/>
      <c r="M3" s="71"/>
      <c r="N3" s="71"/>
      <c r="O3" s="71"/>
    </row>
    <row r="4" spans="1:15" ht="28.2" thickBot="1" x14ac:dyDescent="0.3">
      <c r="A4" s="66" t="s">
        <v>249</v>
      </c>
      <c r="B4" s="67">
        <v>32440.06</v>
      </c>
      <c r="C4" s="67">
        <v>34082.910000000003</v>
      </c>
      <c r="D4" s="67">
        <v>36004.300000000003</v>
      </c>
      <c r="J4" s="44" t="s">
        <v>252</v>
      </c>
      <c r="K4" s="72">
        <v>2706.3</v>
      </c>
      <c r="L4" s="72">
        <v>2971.2</v>
      </c>
      <c r="M4" s="72">
        <v>3261.9</v>
      </c>
      <c r="N4" s="72">
        <v>3581.1</v>
      </c>
      <c r="O4" s="72">
        <v>3931.6</v>
      </c>
    </row>
    <row r="5" spans="1:15" ht="28.2" thickBot="1" x14ac:dyDescent="0.3">
      <c r="A5" s="66" t="s">
        <v>251</v>
      </c>
      <c r="B5" s="67">
        <v>68.38</v>
      </c>
      <c r="C5" s="67">
        <v>75.19</v>
      </c>
      <c r="D5" s="67">
        <v>80.31</v>
      </c>
      <c r="J5" s="44" t="s">
        <v>254</v>
      </c>
      <c r="K5" s="72">
        <v>2842.2</v>
      </c>
      <c r="L5" s="72">
        <v>3120.3</v>
      </c>
      <c r="M5" s="72">
        <v>3425.7</v>
      </c>
      <c r="N5" s="72">
        <v>3760.9</v>
      </c>
      <c r="O5" s="72">
        <v>4128.8999999999996</v>
      </c>
    </row>
    <row r="6" spans="1:15" ht="28.2" thickBot="1" x14ac:dyDescent="0.3">
      <c r="A6" s="66" t="s">
        <v>253</v>
      </c>
      <c r="B6" s="67">
        <v>44.65</v>
      </c>
      <c r="C6" s="67">
        <v>46.89</v>
      </c>
      <c r="D6" s="67">
        <v>48.11</v>
      </c>
      <c r="J6" s="44" t="s">
        <v>256</v>
      </c>
      <c r="K6" s="72">
        <v>1210.4000000000001</v>
      </c>
      <c r="L6" s="72">
        <v>1328.8</v>
      </c>
      <c r="M6" s="72">
        <v>1458.9</v>
      </c>
      <c r="N6" s="72">
        <v>1601.6</v>
      </c>
      <c r="O6" s="72">
        <v>1758.4</v>
      </c>
    </row>
    <row r="7" spans="1:15" ht="14.4" thickBot="1" x14ac:dyDescent="0.3">
      <c r="A7" s="66" t="s">
        <v>255</v>
      </c>
      <c r="B7" s="67">
        <v>-0.92</v>
      </c>
      <c r="C7" s="67">
        <v>5.0599999999999996</v>
      </c>
      <c r="D7" s="67">
        <v>5.69</v>
      </c>
      <c r="J7" s="44" t="s">
        <v>257</v>
      </c>
      <c r="K7" s="72">
        <v>1414</v>
      </c>
      <c r="L7" s="72">
        <v>1552.4</v>
      </c>
      <c r="M7" s="72">
        <v>1704.3</v>
      </c>
      <c r="N7" s="72">
        <v>1871.1</v>
      </c>
      <c r="O7" s="72">
        <v>2054.1999999999998</v>
      </c>
    </row>
    <row r="8" spans="1:15" ht="14.4" thickBot="1" x14ac:dyDescent="0.3">
      <c r="A8" s="40" t="s">
        <v>258</v>
      </c>
      <c r="J8" s="44" t="s">
        <v>259</v>
      </c>
      <c r="K8" s="73">
        <v>217.8</v>
      </c>
      <c r="L8" s="74">
        <v>239.1</v>
      </c>
      <c r="M8" s="74">
        <v>262.5</v>
      </c>
      <c r="N8" s="74">
        <v>288.2</v>
      </c>
      <c r="O8" s="74">
        <v>316.39999999999998</v>
      </c>
    </row>
    <row r="9" spans="1:15" ht="14.4" thickBot="1" x14ac:dyDescent="0.3">
      <c r="A9" s="75" t="s">
        <v>260</v>
      </c>
      <c r="B9" s="76">
        <v>2016</v>
      </c>
      <c r="C9" s="76">
        <v>2017</v>
      </c>
      <c r="D9" s="76">
        <v>2018</v>
      </c>
      <c r="E9" s="76">
        <v>2019</v>
      </c>
      <c r="F9" s="76">
        <v>2020</v>
      </c>
      <c r="G9" s="76" t="s">
        <v>261</v>
      </c>
      <c r="J9" s="44" t="s">
        <v>262</v>
      </c>
      <c r="K9" s="72">
        <v>2057.1999999999998</v>
      </c>
      <c r="L9" s="72">
        <v>2258.5</v>
      </c>
      <c r="M9" s="72">
        <v>2479.5</v>
      </c>
      <c r="N9" s="72">
        <v>2722.2</v>
      </c>
      <c r="O9" s="72">
        <v>2988.6</v>
      </c>
    </row>
    <row r="10" spans="1:15" ht="14.4" thickBot="1" x14ac:dyDescent="0.3">
      <c r="A10" s="77" t="s">
        <v>263</v>
      </c>
      <c r="B10" s="78">
        <v>5249.02</v>
      </c>
      <c r="C10" s="78">
        <v>5992.16</v>
      </c>
      <c r="D10" s="78">
        <v>6259.37</v>
      </c>
      <c r="E10" s="78">
        <v>6645.54</v>
      </c>
      <c r="F10" s="78">
        <v>5718.34</v>
      </c>
      <c r="G10" s="78">
        <v>4977.8999999999996</v>
      </c>
      <c r="J10" s="44" t="s">
        <v>264</v>
      </c>
      <c r="K10" s="72">
        <v>1038.2</v>
      </c>
      <c r="L10" s="72">
        <v>1139.8</v>
      </c>
      <c r="M10" s="72">
        <v>1251.4000000000001</v>
      </c>
      <c r="N10" s="72">
        <v>1373.8</v>
      </c>
      <c r="O10" s="72">
        <v>1508.3</v>
      </c>
    </row>
    <row r="11" spans="1:15" ht="14.4" thickBot="1" x14ac:dyDescent="0.3">
      <c r="A11" s="79" t="s">
        <v>252</v>
      </c>
      <c r="B11" s="80">
        <v>3041.2</v>
      </c>
      <c r="C11" s="80">
        <v>3398.47</v>
      </c>
      <c r="D11" s="80">
        <v>3718.5</v>
      </c>
      <c r="E11" s="80">
        <v>4023.16</v>
      </c>
      <c r="F11" s="80">
        <v>3069.47</v>
      </c>
      <c r="G11" s="80">
        <v>2465.09</v>
      </c>
      <c r="J11" s="44" t="s">
        <v>265</v>
      </c>
      <c r="K11" s="73">
        <v>519.1</v>
      </c>
      <c r="L11" s="74">
        <v>569.9</v>
      </c>
      <c r="M11" s="74">
        <v>625.70000000000005</v>
      </c>
      <c r="N11" s="74">
        <v>686.9</v>
      </c>
      <c r="O11" s="74">
        <v>754.1</v>
      </c>
    </row>
    <row r="12" spans="1:15" ht="28.2" thickBot="1" x14ac:dyDescent="0.3">
      <c r="A12" s="44" t="s">
        <v>266</v>
      </c>
      <c r="B12" s="72">
        <v>2593.09</v>
      </c>
      <c r="C12" s="72">
        <v>2872.35</v>
      </c>
      <c r="D12" s="72">
        <v>3230.73</v>
      </c>
      <c r="E12" s="72">
        <v>3464</v>
      </c>
      <c r="F12" s="72">
        <v>2607.9899999999998</v>
      </c>
      <c r="G12" s="72">
        <v>1939.46</v>
      </c>
      <c r="J12" s="44" t="s">
        <v>267</v>
      </c>
      <c r="K12" s="73">
        <v>357</v>
      </c>
      <c r="L12" s="73">
        <v>392</v>
      </c>
      <c r="M12" s="73">
        <v>430.3</v>
      </c>
      <c r="N12" s="74">
        <v>472.5</v>
      </c>
      <c r="O12" s="74">
        <v>518.70000000000005</v>
      </c>
    </row>
    <row r="13" spans="1:15" ht="28.2" thickBot="1" x14ac:dyDescent="0.3">
      <c r="A13" s="44" t="s">
        <v>268</v>
      </c>
      <c r="B13" s="81">
        <v>63.86</v>
      </c>
      <c r="C13" s="81">
        <v>46.43</v>
      </c>
      <c r="D13" s="81">
        <v>40.24</v>
      </c>
      <c r="E13" s="81">
        <v>33.840000000000003</v>
      </c>
      <c r="F13" s="81">
        <v>18.97</v>
      </c>
      <c r="G13" s="81">
        <v>12.35</v>
      </c>
      <c r="J13" s="43" t="s">
        <v>269</v>
      </c>
      <c r="K13" s="82">
        <v>142.80000000000001</v>
      </c>
      <c r="L13" s="82">
        <v>156.80000000000001</v>
      </c>
      <c r="M13" s="82">
        <v>172.1</v>
      </c>
      <c r="N13" s="83">
        <v>189</v>
      </c>
      <c r="O13" s="83">
        <v>207.5</v>
      </c>
    </row>
    <row r="14" spans="1:15" ht="14.4" thickBot="1" x14ac:dyDescent="0.3">
      <c r="A14" s="43" t="s">
        <v>270</v>
      </c>
      <c r="B14" s="176">
        <v>172.41</v>
      </c>
      <c r="C14" s="176">
        <v>188.46</v>
      </c>
      <c r="D14" s="176">
        <v>170.22</v>
      </c>
      <c r="E14" s="176">
        <v>171.08</v>
      </c>
      <c r="F14" s="176">
        <v>177.4</v>
      </c>
      <c r="G14" s="176">
        <v>160.71</v>
      </c>
      <c r="J14" s="44" t="s">
        <v>271</v>
      </c>
      <c r="K14" s="84"/>
      <c r="L14" s="84"/>
      <c r="M14" s="84"/>
      <c r="N14" s="85"/>
      <c r="O14" s="85"/>
    </row>
    <row r="15" spans="1:15" ht="14.4" thickBot="1" x14ac:dyDescent="0.3">
      <c r="A15" s="44" t="s">
        <v>272</v>
      </c>
      <c r="B15" s="177"/>
      <c r="C15" s="177"/>
      <c r="D15" s="177"/>
      <c r="E15" s="177"/>
      <c r="F15" s="177"/>
      <c r="G15" s="177"/>
      <c r="J15" s="44" t="s">
        <v>273</v>
      </c>
      <c r="K15" s="72">
        <v>5548.5</v>
      </c>
      <c r="L15" s="72">
        <v>6091.5</v>
      </c>
      <c r="M15" s="72">
        <v>6687.6</v>
      </c>
      <c r="N15" s="72">
        <v>7342</v>
      </c>
      <c r="O15" s="72">
        <v>8060.5</v>
      </c>
    </row>
    <row r="16" spans="1:15" ht="14.4" thickBot="1" x14ac:dyDescent="0.3">
      <c r="A16" s="86" t="s">
        <v>274</v>
      </c>
      <c r="B16" s="87">
        <v>211.83</v>
      </c>
      <c r="C16" s="87">
        <v>291.23</v>
      </c>
      <c r="D16" s="87">
        <v>277.31</v>
      </c>
      <c r="E16" s="87">
        <v>354.24</v>
      </c>
      <c r="F16" s="87">
        <v>265.12</v>
      </c>
      <c r="G16" s="87">
        <v>352.57</v>
      </c>
      <c r="J16" s="44" t="s">
        <v>275</v>
      </c>
      <c r="K16" s="72">
        <v>2057.1999999999998</v>
      </c>
      <c r="L16" s="72">
        <v>2258.5</v>
      </c>
      <c r="M16" s="72">
        <v>2479.5</v>
      </c>
      <c r="N16" s="72">
        <v>2722.2</v>
      </c>
      <c r="O16" s="72">
        <v>2988.6</v>
      </c>
    </row>
    <row r="17" spans="1:15" ht="14.4" thickBot="1" x14ac:dyDescent="0.3">
      <c r="A17" s="88" t="s">
        <v>276</v>
      </c>
      <c r="B17" s="180">
        <v>1872.01</v>
      </c>
      <c r="C17" s="180">
        <v>2543.5</v>
      </c>
      <c r="D17" s="180">
        <v>2535.48</v>
      </c>
      <c r="E17" s="180">
        <v>2616.5</v>
      </c>
      <c r="F17" s="180">
        <v>2643.16</v>
      </c>
      <c r="G17" s="180">
        <v>2508.73</v>
      </c>
      <c r="J17" s="86" t="s">
        <v>277</v>
      </c>
      <c r="K17" s="89">
        <v>2.5</v>
      </c>
      <c r="L17" s="90">
        <v>2.5</v>
      </c>
      <c r="M17" s="89">
        <v>2.5</v>
      </c>
      <c r="N17" s="91">
        <v>2.5</v>
      </c>
      <c r="O17" s="89">
        <v>2.5</v>
      </c>
    </row>
    <row r="18" spans="1:15" ht="28.2" thickBot="1" x14ac:dyDescent="0.3">
      <c r="A18" s="79" t="s">
        <v>278</v>
      </c>
      <c r="B18" s="181"/>
      <c r="C18" s="181"/>
      <c r="D18" s="181"/>
      <c r="E18" s="181"/>
      <c r="F18" s="181"/>
      <c r="G18" s="181"/>
      <c r="J18" s="79" t="s">
        <v>279</v>
      </c>
      <c r="K18" s="80">
        <v>1396.5</v>
      </c>
      <c r="L18" s="80">
        <v>1533.2</v>
      </c>
      <c r="M18" s="80">
        <v>1683.2</v>
      </c>
      <c r="N18" s="80">
        <v>1847.9</v>
      </c>
      <c r="O18" s="80">
        <v>2028.8</v>
      </c>
    </row>
    <row r="19" spans="1:15" x14ac:dyDescent="0.25">
      <c r="A19" s="43" t="s">
        <v>280</v>
      </c>
      <c r="B19" s="178">
        <v>1872.01</v>
      </c>
      <c r="C19" s="178">
        <v>2543.5</v>
      </c>
      <c r="D19" s="178">
        <v>2535.48</v>
      </c>
      <c r="E19" s="178">
        <v>2616.5</v>
      </c>
      <c r="F19" s="178">
        <v>2643.16</v>
      </c>
      <c r="G19" s="178">
        <v>2508.73</v>
      </c>
      <c r="J19" s="92" t="s">
        <v>281</v>
      </c>
      <c r="K19" s="93"/>
      <c r="L19" s="93"/>
      <c r="M19" s="93"/>
      <c r="N19" s="93"/>
      <c r="O19" s="93"/>
    </row>
    <row r="20" spans="1:15" ht="14.4" thickBot="1" x14ac:dyDescent="0.3">
      <c r="A20" s="86" t="s">
        <v>282</v>
      </c>
      <c r="B20" s="179"/>
      <c r="C20" s="179"/>
      <c r="D20" s="179"/>
      <c r="E20" s="179"/>
      <c r="F20" s="179"/>
      <c r="G20" s="179"/>
      <c r="J20" s="44" t="s">
        <v>283</v>
      </c>
      <c r="K20" s="72">
        <v>3431.5</v>
      </c>
      <c r="L20" s="72">
        <v>3767.3</v>
      </c>
      <c r="M20" s="72">
        <v>4135.8999999999996</v>
      </c>
      <c r="N20" s="72">
        <v>4540.6000000000004</v>
      </c>
      <c r="O20" s="72">
        <v>4985</v>
      </c>
    </row>
    <row r="21" spans="1:15" ht="14.4" thickBot="1" x14ac:dyDescent="0.3">
      <c r="A21" s="79" t="s">
        <v>284</v>
      </c>
      <c r="B21" s="94">
        <v>335.81</v>
      </c>
      <c r="C21" s="94">
        <v>50.19</v>
      </c>
      <c r="D21" s="94">
        <v>5.39</v>
      </c>
      <c r="E21" s="94">
        <v>5.88</v>
      </c>
      <c r="F21" s="94">
        <v>5.71</v>
      </c>
      <c r="G21" s="94">
        <v>4.08</v>
      </c>
      <c r="J21" s="44" t="s">
        <v>285</v>
      </c>
      <c r="K21" s="72">
        <v>1427.5</v>
      </c>
      <c r="L21" s="72">
        <v>1567.1</v>
      </c>
      <c r="M21" s="72">
        <v>1720.5</v>
      </c>
      <c r="N21" s="72">
        <v>1888.9</v>
      </c>
      <c r="O21" s="72">
        <v>2073.6999999999998</v>
      </c>
    </row>
    <row r="22" spans="1:15" ht="14.4" thickBot="1" x14ac:dyDescent="0.3">
      <c r="A22" s="44" t="s">
        <v>286</v>
      </c>
      <c r="B22" s="81">
        <v>4.8899999999999997</v>
      </c>
      <c r="C22" s="81">
        <v>15.65</v>
      </c>
      <c r="D22" s="81">
        <v>5.39</v>
      </c>
      <c r="E22" s="81">
        <v>5.88</v>
      </c>
      <c r="F22" s="81">
        <v>5.71</v>
      </c>
      <c r="G22" s="81">
        <v>4.08</v>
      </c>
      <c r="J22" s="44" t="s">
        <v>287</v>
      </c>
      <c r="K22" s="72">
        <v>1438.6</v>
      </c>
      <c r="L22" s="72">
        <v>1579.4</v>
      </c>
      <c r="M22" s="72">
        <v>1733.9</v>
      </c>
      <c r="N22" s="72">
        <v>1903.6</v>
      </c>
      <c r="O22" s="72">
        <v>2089.9</v>
      </c>
    </row>
    <row r="23" spans="1:15" ht="14.4" thickBot="1" x14ac:dyDescent="0.3">
      <c r="A23" s="43" t="s">
        <v>288</v>
      </c>
      <c r="B23" s="176">
        <v>330.92</v>
      </c>
      <c r="C23" s="176">
        <v>34.54</v>
      </c>
      <c r="D23" s="176">
        <v>0</v>
      </c>
      <c r="E23" s="176">
        <v>0</v>
      </c>
      <c r="F23" s="176">
        <v>0</v>
      </c>
      <c r="G23" s="176">
        <v>0</v>
      </c>
      <c r="J23" s="86" t="s">
        <v>289</v>
      </c>
      <c r="K23" s="95">
        <v>565.4</v>
      </c>
      <c r="L23" s="91">
        <v>620.70000000000005</v>
      </c>
      <c r="M23" s="91">
        <v>681.5</v>
      </c>
      <c r="N23" s="91">
        <v>748.2</v>
      </c>
      <c r="O23" s="91">
        <v>821.4</v>
      </c>
    </row>
    <row r="24" spans="1:15" ht="28.2" thickBot="1" x14ac:dyDescent="0.3">
      <c r="A24" s="44" t="s">
        <v>145</v>
      </c>
      <c r="B24" s="177"/>
      <c r="C24" s="177"/>
      <c r="D24" s="177"/>
      <c r="E24" s="177"/>
      <c r="F24" s="177"/>
      <c r="G24" s="177"/>
      <c r="J24" s="88" t="s">
        <v>290</v>
      </c>
      <c r="K24" s="96">
        <v>514.70000000000005</v>
      </c>
      <c r="L24" s="96">
        <v>565.1</v>
      </c>
      <c r="M24" s="96">
        <v>620.4</v>
      </c>
      <c r="N24" s="97">
        <v>681.1</v>
      </c>
      <c r="O24" s="97">
        <v>747.7</v>
      </c>
    </row>
    <row r="25" spans="1:15" ht="14.4" thickBot="1" x14ac:dyDescent="0.3">
      <c r="A25" s="41" t="s">
        <v>291</v>
      </c>
      <c r="J25" s="79" t="s">
        <v>292</v>
      </c>
      <c r="K25" s="98"/>
      <c r="L25" s="98"/>
      <c r="M25" s="98"/>
      <c r="N25" s="99"/>
      <c r="O25" s="99"/>
    </row>
    <row r="26" spans="1:15" x14ac:dyDescent="0.25">
      <c r="J26" s="92" t="s">
        <v>293</v>
      </c>
      <c r="K26" s="93"/>
      <c r="L26" s="93"/>
      <c r="M26" s="93"/>
      <c r="N26" s="93"/>
      <c r="O26" s="93"/>
    </row>
    <row r="27" spans="1:15" ht="14.4" thickBot="1" x14ac:dyDescent="0.3">
      <c r="J27" s="44" t="s">
        <v>250</v>
      </c>
      <c r="K27" s="72">
        <v>1396.5</v>
      </c>
      <c r="L27" s="72">
        <v>1533.2</v>
      </c>
      <c r="M27" s="72">
        <v>1683.2</v>
      </c>
      <c r="N27" s="72">
        <v>1847.9</v>
      </c>
      <c r="O27" s="72">
        <v>2028.8</v>
      </c>
    </row>
    <row r="28" spans="1:15" x14ac:dyDescent="0.25">
      <c r="J28" s="43" t="s">
        <v>294</v>
      </c>
      <c r="K28" s="100">
        <v>514.70000000000005</v>
      </c>
      <c r="L28" s="100">
        <v>565.1</v>
      </c>
      <c r="M28" s="101">
        <v>620.4</v>
      </c>
      <c r="N28" s="101">
        <v>681.1</v>
      </c>
      <c r="O28" s="101">
        <v>747.7</v>
      </c>
    </row>
    <row r="29" spans="1:15" x14ac:dyDescent="0.25">
      <c r="J29" s="92" t="s">
        <v>295</v>
      </c>
      <c r="K29" s="102">
        <v>1911.2</v>
      </c>
      <c r="L29" s="102">
        <v>2098.3000000000002</v>
      </c>
      <c r="M29" s="102">
        <v>2303.6</v>
      </c>
      <c r="N29" s="102">
        <v>2529</v>
      </c>
      <c r="O29" s="102">
        <v>2776.5</v>
      </c>
    </row>
    <row r="30" spans="1:15" x14ac:dyDescent="0.25">
      <c r="J30" s="41" t="s">
        <v>296</v>
      </c>
    </row>
  </sheetData>
  <mergeCells count="24">
    <mergeCell ref="G17:G18"/>
    <mergeCell ref="B14:B15"/>
    <mergeCell ref="C14:C15"/>
    <mergeCell ref="D14:D15"/>
    <mergeCell ref="E14:E15"/>
    <mergeCell ref="F14:F15"/>
    <mergeCell ref="G14:G15"/>
    <mergeCell ref="B17:B18"/>
    <mergeCell ref="C17:C18"/>
    <mergeCell ref="D17:D18"/>
    <mergeCell ref="E17:E18"/>
    <mergeCell ref="F17:F18"/>
    <mergeCell ref="G23:G24"/>
    <mergeCell ref="B19:B20"/>
    <mergeCell ref="C19:C20"/>
    <mergeCell ref="D19:D20"/>
    <mergeCell ref="E19:E20"/>
    <mergeCell ref="F19:F20"/>
    <mergeCell ref="G19:G20"/>
    <mergeCell ref="B23:B24"/>
    <mergeCell ref="C23:C24"/>
    <mergeCell ref="D23:D24"/>
    <mergeCell ref="E23:E24"/>
    <mergeCell ref="F23:F24"/>
  </mergeCells>
  <hyperlinks>
    <hyperlink ref="A1" location="'Daftar Isi'!A1" display="Daftar Isi" xr:uid="{A697B155-3D9A-472F-A296-55A36C8B52B3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B198C-3131-47B2-9522-90FA12124E60}">
  <sheetPr>
    <outlinePr summaryBelow="0" summaryRight="0"/>
  </sheetPr>
  <dimension ref="A1:AA1001"/>
  <sheetViews>
    <sheetView workbookViewId="0"/>
  </sheetViews>
  <sheetFormatPr defaultColWidth="14.44140625" defaultRowHeight="15" customHeight="1" x14ac:dyDescent="0.3"/>
  <cols>
    <col min="1" max="2" width="14.44140625" style="13"/>
    <col min="3" max="3" width="24.21875" style="13" bestFit="1" customWidth="1"/>
    <col min="4" max="4" width="25" style="13" customWidth="1"/>
    <col min="5" max="13" width="14.44140625" style="13"/>
    <col min="14" max="14" width="32.88671875" style="13" customWidth="1"/>
    <col min="15" max="15" width="40" style="13" customWidth="1"/>
    <col min="16" max="16" width="42.88671875" style="13" customWidth="1"/>
    <col min="17" max="16384" width="14.44140625" style="13"/>
  </cols>
  <sheetData>
    <row r="1" spans="1:27" ht="15" customHeight="1" x14ac:dyDescent="0.3">
      <c r="A1" s="45" t="s">
        <v>148</v>
      </c>
    </row>
    <row r="2" spans="1:27" ht="15.6" x14ac:dyDescent="0.3">
      <c r="A2" s="25" t="s">
        <v>70</v>
      </c>
      <c r="B2" s="25" t="s">
        <v>71</v>
      </c>
      <c r="C2" s="25" t="s">
        <v>72</v>
      </c>
      <c r="D2" s="25" t="s">
        <v>58</v>
      </c>
      <c r="E2" s="25" t="s">
        <v>73</v>
      </c>
      <c r="F2" s="11"/>
      <c r="G2" s="12"/>
      <c r="H2" s="12"/>
      <c r="I2" s="12"/>
      <c r="J2" s="12"/>
      <c r="K2" s="12"/>
      <c r="L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27" ht="15.6" x14ac:dyDescent="0.3">
      <c r="A3" s="14">
        <v>1</v>
      </c>
      <c r="B3" s="14">
        <v>2023</v>
      </c>
      <c r="C3" s="14" t="s">
        <v>74</v>
      </c>
      <c r="D3" s="14">
        <v>0</v>
      </c>
      <c r="E3" s="14" t="s">
        <v>75</v>
      </c>
      <c r="G3" s="12"/>
      <c r="H3" s="12"/>
      <c r="I3" s="12"/>
      <c r="J3" s="12"/>
      <c r="K3" s="12"/>
      <c r="L3" s="11"/>
      <c r="M3" s="15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spans="1:27" ht="15.6" x14ac:dyDescent="0.3">
      <c r="A4" s="14">
        <v>2</v>
      </c>
      <c r="B4" s="14">
        <v>2023</v>
      </c>
      <c r="C4" s="14" t="s">
        <v>76</v>
      </c>
      <c r="D4" s="14">
        <v>615631</v>
      </c>
      <c r="E4" s="14" t="s">
        <v>75</v>
      </c>
      <c r="G4" s="12"/>
      <c r="H4" s="12"/>
      <c r="I4" s="12"/>
      <c r="J4" s="12"/>
      <c r="K4" s="12"/>
      <c r="L4" s="11"/>
      <c r="M4" s="16"/>
      <c r="N4" s="16"/>
      <c r="O4" s="16"/>
      <c r="P4" s="16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pans="1:27" ht="15.6" x14ac:dyDescent="0.3">
      <c r="A5" s="14">
        <v>3</v>
      </c>
      <c r="B5" s="14">
        <v>2023</v>
      </c>
      <c r="C5" s="14" t="s">
        <v>77</v>
      </c>
      <c r="D5" s="14">
        <v>80</v>
      </c>
      <c r="E5" s="14" t="s">
        <v>75</v>
      </c>
      <c r="G5" s="12"/>
      <c r="H5" s="12"/>
      <c r="I5" s="12"/>
      <c r="J5" s="12"/>
      <c r="K5" s="12"/>
      <c r="L5" s="11"/>
      <c r="M5" s="17"/>
      <c r="N5" s="18"/>
      <c r="O5" s="18"/>
      <c r="P5" s="17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spans="1:27" ht="15.6" x14ac:dyDescent="0.3">
      <c r="A6" s="14">
        <v>4</v>
      </c>
      <c r="B6" s="14">
        <v>2023</v>
      </c>
      <c r="C6" s="14" t="s">
        <v>78</v>
      </c>
      <c r="D6" s="14">
        <v>0</v>
      </c>
      <c r="E6" s="14" t="s">
        <v>75</v>
      </c>
      <c r="G6" s="12"/>
      <c r="H6" s="12"/>
      <c r="I6" s="12"/>
      <c r="J6" s="12"/>
      <c r="K6" s="12"/>
      <c r="L6" s="11"/>
      <c r="M6" s="17"/>
      <c r="N6" s="18"/>
      <c r="O6" s="18"/>
      <c r="P6" s="17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pans="1:27" ht="15.6" x14ac:dyDescent="0.3">
      <c r="A7" s="14">
        <v>5</v>
      </c>
      <c r="B7" s="14">
        <v>2023</v>
      </c>
      <c r="C7" s="14" t="s">
        <v>79</v>
      </c>
      <c r="D7" s="14">
        <v>3621</v>
      </c>
      <c r="E7" s="14" t="s">
        <v>75</v>
      </c>
      <c r="G7" s="12"/>
      <c r="H7" s="12"/>
      <c r="I7" s="12"/>
      <c r="J7" s="12"/>
      <c r="K7" s="12"/>
      <c r="L7" s="11"/>
      <c r="M7" s="17"/>
      <c r="N7" s="18"/>
      <c r="O7" s="18"/>
      <c r="P7" s="17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7" ht="15.6" x14ac:dyDescent="0.3">
      <c r="A8" s="14">
        <v>6</v>
      </c>
      <c r="B8" s="14">
        <v>2023</v>
      </c>
      <c r="C8" s="14" t="s">
        <v>80</v>
      </c>
      <c r="D8" s="14">
        <v>0</v>
      </c>
      <c r="E8" s="14" t="s">
        <v>75</v>
      </c>
      <c r="G8" s="12"/>
      <c r="H8" s="12"/>
      <c r="I8" s="12"/>
      <c r="J8" s="12"/>
      <c r="K8" s="12"/>
      <c r="L8" s="11"/>
      <c r="M8" s="17"/>
      <c r="N8" s="18"/>
      <c r="O8" s="18"/>
      <c r="P8" s="17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pans="1:27" ht="15.6" x14ac:dyDescent="0.3">
      <c r="A9" s="14">
        <v>7</v>
      </c>
      <c r="B9" s="14">
        <v>2023</v>
      </c>
      <c r="C9" s="14" t="s">
        <v>81</v>
      </c>
      <c r="D9" s="14">
        <v>161066</v>
      </c>
      <c r="E9" s="14" t="s">
        <v>75</v>
      </c>
      <c r="G9" s="12"/>
      <c r="H9" s="12"/>
      <c r="I9" s="12"/>
      <c r="J9" s="12"/>
      <c r="K9" s="12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spans="1:27" ht="15.6" x14ac:dyDescent="0.3">
      <c r="A10" s="14">
        <v>8</v>
      </c>
      <c r="B10" s="14">
        <v>2023</v>
      </c>
      <c r="C10" s="14" t="s">
        <v>82</v>
      </c>
      <c r="D10" s="14">
        <v>848485</v>
      </c>
      <c r="E10" s="14" t="s">
        <v>75</v>
      </c>
      <c r="G10" s="12"/>
      <c r="H10" s="12"/>
      <c r="I10" s="12"/>
      <c r="J10" s="12"/>
      <c r="K10" s="12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7" ht="15.6" x14ac:dyDescent="0.3">
      <c r="A11" s="14">
        <v>9</v>
      </c>
      <c r="B11" s="14">
        <v>2023</v>
      </c>
      <c r="C11" s="14" t="s">
        <v>83</v>
      </c>
      <c r="D11" s="14">
        <v>0</v>
      </c>
      <c r="E11" s="14" t="s">
        <v>75</v>
      </c>
      <c r="G11" s="12"/>
      <c r="H11" s="12"/>
      <c r="I11" s="12"/>
      <c r="J11" s="12"/>
      <c r="K11" s="12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spans="1:27" ht="15.6" x14ac:dyDescent="0.3">
      <c r="A12" s="14">
        <v>10</v>
      </c>
      <c r="B12" s="14">
        <v>2023</v>
      </c>
      <c r="C12" s="14" t="s">
        <v>84</v>
      </c>
      <c r="D12" s="14">
        <v>0</v>
      </c>
      <c r="E12" s="14" t="s">
        <v>75</v>
      </c>
      <c r="G12" s="12"/>
      <c r="H12" s="12"/>
      <c r="I12" s="12"/>
      <c r="J12" s="12"/>
      <c r="K12" s="12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pans="1:27" ht="15.6" x14ac:dyDescent="0.3">
      <c r="A13" s="14">
        <v>11</v>
      </c>
      <c r="B13" s="14">
        <v>2023</v>
      </c>
      <c r="C13" s="14" t="s">
        <v>85</v>
      </c>
      <c r="D13" s="14">
        <v>0</v>
      </c>
      <c r="E13" s="14" t="s">
        <v>75</v>
      </c>
      <c r="G13" s="12"/>
      <c r="H13" s="12"/>
      <c r="I13" s="12"/>
      <c r="J13" s="12"/>
      <c r="K13" s="12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7" ht="15.6" x14ac:dyDescent="0.3">
      <c r="A14" s="14">
        <v>12</v>
      </c>
      <c r="B14" s="14">
        <v>2023</v>
      </c>
      <c r="C14" s="14" t="s">
        <v>86</v>
      </c>
      <c r="D14" s="14">
        <v>0</v>
      </c>
      <c r="E14" s="14" t="s">
        <v>75</v>
      </c>
      <c r="G14" s="12"/>
      <c r="H14" s="12"/>
      <c r="I14" s="12"/>
      <c r="J14" s="12"/>
      <c r="K14" s="12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pans="1:27" ht="15.6" x14ac:dyDescent="0.3">
      <c r="A15" s="14">
        <v>13</v>
      </c>
      <c r="B15" s="14">
        <v>2023</v>
      </c>
      <c r="C15" s="14" t="s">
        <v>87</v>
      </c>
      <c r="D15" s="14">
        <v>17220</v>
      </c>
      <c r="E15" s="14" t="s">
        <v>75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spans="1:27" ht="15.6" x14ac:dyDescent="0.3">
      <c r="A16" s="14">
        <v>14</v>
      </c>
      <c r="B16" s="14">
        <v>2023</v>
      </c>
      <c r="C16" s="14" t="s">
        <v>88</v>
      </c>
      <c r="D16" s="14">
        <v>7164</v>
      </c>
      <c r="E16" s="14" t="s">
        <v>75</v>
      </c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ht="15.6" x14ac:dyDescent="0.3">
      <c r="A17" s="14">
        <v>15</v>
      </c>
      <c r="B17" s="14">
        <v>2023</v>
      </c>
      <c r="C17" s="14" t="s">
        <v>89</v>
      </c>
      <c r="D17" s="14">
        <v>0</v>
      </c>
      <c r="E17" s="14" t="s">
        <v>75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 spans="1:27" ht="15.6" x14ac:dyDescent="0.3">
      <c r="A18" s="14">
        <v>16</v>
      </c>
      <c r="B18" s="14">
        <v>2023</v>
      </c>
      <c r="C18" s="14" t="s">
        <v>90</v>
      </c>
      <c r="D18" s="14">
        <v>229965</v>
      </c>
      <c r="E18" s="14" t="s">
        <v>75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pans="1:27" ht="15.6" x14ac:dyDescent="0.3">
      <c r="A19" s="14">
        <v>17</v>
      </c>
      <c r="B19" s="14">
        <v>2023</v>
      </c>
      <c r="C19" s="14" t="s">
        <v>91</v>
      </c>
      <c r="D19" s="14">
        <v>6729</v>
      </c>
      <c r="E19" s="14" t="s">
        <v>75</v>
      </c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ht="15.6" x14ac:dyDescent="0.3">
      <c r="A20" s="14">
        <v>18</v>
      </c>
      <c r="B20" s="14">
        <v>2023</v>
      </c>
      <c r="C20" s="14" t="s">
        <v>92</v>
      </c>
      <c r="D20" s="14">
        <v>0</v>
      </c>
      <c r="E20" s="14" t="s">
        <v>75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15.6" x14ac:dyDescent="0.3">
      <c r="A21" s="14">
        <v>19</v>
      </c>
      <c r="B21" s="14">
        <v>2024</v>
      </c>
      <c r="C21" s="14" t="s">
        <v>74</v>
      </c>
      <c r="D21" s="14">
        <v>0</v>
      </c>
      <c r="E21" s="14" t="s">
        <v>75</v>
      </c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15.6" x14ac:dyDescent="0.3">
      <c r="A22" s="14">
        <v>20</v>
      </c>
      <c r="B22" s="14">
        <v>2024</v>
      </c>
      <c r="C22" s="14" t="s">
        <v>76</v>
      </c>
      <c r="D22" s="14">
        <v>766934</v>
      </c>
      <c r="E22" s="14" t="s">
        <v>75</v>
      </c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15.6" x14ac:dyDescent="0.3">
      <c r="A23" s="14">
        <v>21</v>
      </c>
      <c r="B23" s="14">
        <v>2024</v>
      </c>
      <c r="C23" s="14" t="s">
        <v>77</v>
      </c>
      <c r="D23" s="14">
        <v>50574</v>
      </c>
      <c r="E23" s="14" t="s">
        <v>75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15.6" x14ac:dyDescent="0.3">
      <c r="A24" s="14">
        <v>22</v>
      </c>
      <c r="B24" s="14">
        <v>2024</v>
      </c>
      <c r="C24" s="14" t="s">
        <v>78</v>
      </c>
      <c r="D24" s="14">
        <v>47464.38</v>
      </c>
      <c r="E24" s="14" t="s">
        <v>75</v>
      </c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15.6" x14ac:dyDescent="0.3">
      <c r="A25" s="14">
        <v>23</v>
      </c>
      <c r="B25" s="14">
        <v>2024</v>
      </c>
      <c r="C25" s="14" t="s">
        <v>79</v>
      </c>
      <c r="D25" s="14">
        <v>4409</v>
      </c>
      <c r="E25" s="14" t="s">
        <v>75</v>
      </c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15.6" x14ac:dyDescent="0.3">
      <c r="A26" s="14">
        <v>24</v>
      </c>
      <c r="B26" s="14">
        <v>2024</v>
      </c>
      <c r="C26" s="14" t="s">
        <v>80</v>
      </c>
      <c r="D26" s="14">
        <v>0</v>
      </c>
      <c r="E26" s="14" t="s">
        <v>75</v>
      </c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15.6" x14ac:dyDescent="0.3">
      <c r="A27" s="14">
        <v>25</v>
      </c>
      <c r="B27" s="14">
        <v>2024</v>
      </c>
      <c r="C27" s="14" t="s">
        <v>81</v>
      </c>
      <c r="D27" s="14">
        <v>220170</v>
      </c>
      <c r="E27" s="14" t="s">
        <v>75</v>
      </c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15.6" x14ac:dyDescent="0.3">
      <c r="A28" s="14">
        <v>26</v>
      </c>
      <c r="B28" s="14">
        <v>2024</v>
      </c>
      <c r="C28" s="14" t="s">
        <v>82</v>
      </c>
      <c r="D28" s="14">
        <v>861238</v>
      </c>
      <c r="E28" s="14" t="s">
        <v>75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15.6" x14ac:dyDescent="0.3">
      <c r="A29" s="14">
        <v>27</v>
      </c>
      <c r="B29" s="14">
        <v>2024</v>
      </c>
      <c r="C29" s="14" t="s">
        <v>83</v>
      </c>
      <c r="D29" s="14">
        <v>0</v>
      </c>
      <c r="E29" s="14" t="s">
        <v>75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15.6" x14ac:dyDescent="0.3">
      <c r="A30" s="14">
        <v>28</v>
      </c>
      <c r="B30" s="14">
        <v>2024</v>
      </c>
      <c r="C30" s="14" t="s">
        <v>84</v>
      </c>
      <c r="D30" s="14">
        <v>0</v>
      </c>
      <c r="E30" s="14" t="s">
        <v>75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15.6" x14ac:dyDescent="0.3">
      <c r="A31" s="14">
        <v>29</v>
      </c>
      <c r="B31" s="14">
        <v>2024</v>
      </c>
      <c r="C31" s="14" t="s">
        <v>85</v>
      </c>
      <c r="D31" s="14">
        <v>354346.69</v>
      </c>
      <c r="E31" s="14" t="s">
        <v>75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15.6" x14ac:dyDescent="0.3">
      <c r="A32" s="14">
        <v>30</v>
      </c>
      <c r="B32" s="14">
        <v>2024</v>
      </c>
      <c r="C32" s="14" t="s">
        <v>86</v>
      </c>
      <c r="D32" s="14">
        <v>0</v>
      </c>
      <c r="E32" s="14" t="s">
        <v>75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15.6" x14ac:dyDescent="0.3">
      <c r="A33" s="14">
        <v>31</v>
      </c>
      <c r="B33" s="14">
        <v>2024</v>
      </c>
      <c r="C33" s="14" t="s">
        <v>87</v>
      </c>
      <c r="D33" s="14">
        <v>20252</v>
      </c>
      <c r="E33" s="14" t="s">
        <v>75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15.6" x14ac:dyDescent="0.3">
      <c r="A34" s="14">
        <v>32</v>
      </c>
      <c r="B34" s="14">
        <v>2024</v>
      </c>
      <c r="C34" s="14" t="s">
        <v>88</v>
      </c>
      <c r="D34" s="14">
        <v>9213</v>
      </c>
      <c r="E34" s="14" t="s">
        <v>75</v>
      </c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15.6" x14ac:dyDescent="0.3">
      <c r="A35" s="14">
        <v>33</v>
      </c>
      <c r="B35" s="14">
        <v>2024</v>
      </c>
      <c r="C35" s="14" t="s">
        <v>89</v>
      </c>
      <c r="D35" s="14">
        <v>0</v>
      </c>
      <c r="E35" s="14" t="s">
        <v>75</v>
      </c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 ht="15.6" x14ac:dyDescent="0.3">
      <c r="A36" s="14">
        <v>34</v>
      </c>
      <c r="B36" s="14">
        <v>2024</v>
      </c>
      <c r="C36" s="14" t="s">
        <v>90</v>
      </c>
      <c r="D36" s="14">
        <v>0</v>
      </c>
      <c r="E36" s="14" t="s">
        <v>75</v>
      </c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15.6" x14ac:dyDescent="0.3">
      <c r="A37" s="14">
        <v>35</v>
      </c>
      <c r="B37" s="14">
        <v>2024</v>
      </c>
      <c r="C37" s="14" t="s">
        <v>93</v>
      </c>
      <c r="D37" s="14">
        <v>247527</v>
      </c>
      <c r="E37" s="14" t="s">
        <v>75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15.6" x14ac:dyDescent="0.3">
      <c r="A38" s="14">
        <v>36</v>
      </c>
      <c r="B38" s="19">
        <v>2024</v>
      </c>
      <c r="C38" s="19" t="s">
        <v>92</v>
      </c>
      <c r="D38" s="19">
        <v>0</v>
      </c>
      <c r="E38" s="19" t="s">
        <v>75</v>
      </c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15.6" x14ac:dyDescent="0.3">
      <c r="A39" s="165"/>
      <c r="B39" s="165"/>
      <c r="C39" s="166"/>
      <c r="D39" s="11"/>
      <c r="E39" s="20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15.6" x14ac:dyDescent="0.3"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5.6" x14ac:dyDescent="0.3"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15.6" x14ac:dyDescent="0.3"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15.6" x14ac:dyDescent="0.3"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5.6" x14ac:dyDescent="0.3"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15.6" x14ac:dyDescent="0.3">
      <c r="A45" s="11"/>
      <c r="B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spans="1:27" ht="15.6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5.6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spans="1:27" ht="15.6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pans="1:27" ht="15.6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ht="15.6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spans="1:27" ht="15.6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</row>
    <row r="52" spans="1:27" ht="15.6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ht="15.6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</row>
    <row r="54" spans="1:27" ht="15.6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spans="1:27" ht="15.6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ht="15.6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spans="1:27" ht="15.6" x14ac:dyDescent="0.3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</row>
    <row r="58" spans="1:27" ht="15.6" x14ac:dyDescent="0.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ht="15.6" x14ac:dyDescent="0.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</row>
    <row r="60" spans="1:27" ht="15.6" x14ac:dyDescent="0.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spans="1:27" ht="15.6" x14ac:dyDescent="0.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ht="15.6" x14ac:dyDescent="0.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spans="1:27" ht="15.6" x14ac:dyDescent="0.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</row>
    <row r="64" spans="1:27" ht="15.6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ht="15.6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</row>
    <row r="66" spans="1:27" ht="15.6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spans="1:27" ht="15.6" x14ac:dyDescent="0.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ht="15.6" x14ac:dyDescent="0.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spans="1:27" ht="15.6" x14ac:dyDescent="0.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</row>
    <row r="70" spans="1:27" ht="15.6" x14ac:dyDescent="0.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ht="15.6" x14ac:dyDescent="0.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</row>
    <row r="72" spans="1:27" ht="15.6" x14ac:dyDescent="0.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spans="1:27" ht="15.6" x14ac:dyDescent="0.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ht="15.6" x14ac:dyDescent="0.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spans="1:27" ht="15.6" x14ac:dyDescent="0.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</row>
    <row r="76" spans="1:27" ht="15.6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ht="15.6" x14ac:dyDescent="0.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</row>
    <row r="78" spans="1:27" ht="15.6" x14ac:dyDescent="0.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spans="1:27" ht="15.6" x14ac:dyDescent="0.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ht="15.6" x14ac:dyDescent="0.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spans="1:27" ht="15.6" x14ac:dyDescent="0.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</row>
    <row r="82" spans="1:27" ht="15.6" x14ac:dyDescent="0.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ht="15.6" x14ac:dyDescent="0.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</row>
    <row r="84" spans="1:27" ht="15.6" x14ac:dyDescent="0.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spans="1:27" ht="15.6" x14ac:dyDescent="0.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ht="15.6" x14ac:dyDescent="0.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spans="1:27" ht="15.6" x14ac:dyDescent="0.3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</row>
    <row r="88" spans="1:27" ht="15.6" x14ac:dyDescent="0.3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ht="15.6" x14ac:dyDescent="0.3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</row>
    <row r="90" spans="1:27" ht="15.6" x14ac:dyDescent="0.3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spans="1:27" ht="15.6" x14ac:dyDescent="0.3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ht="15.6" x14ac:dyDescent="0.3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spans="1:27" ht="15.6" x14ac:dyDescent="0.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</row>
    <row r="94" spans="1:27" ht="15.6" x14ac:dyDescent="0.3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ht="15.6" x14ac:dyDescent="0.3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</row>
    <row r="96" spans="1:27" ht="15.6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spans="1:27" ht="15.6" x14ac:dyDescent="0.3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ht="15.6" x14ac:dyDescent="0.3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spans="1:27" ht="15.6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</row>
    <row r="100" spans="1:27" ht="15.6" x14ac:dyDescent="0.3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ht="15.6" x14ac:dyDescent="0.3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</row>
    <row r="102" spans="1:27" ht="15.6" x14ac:dyDescent="0.3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spans="1:27" ht="15.6" x14ac:dyDescent="0.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ht="15.6" x14ac:dyDescent="0.3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spans="1:27" ht="15.6" x14ac:dyDescent="0.3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</row>
    <row r="106" spans="1:27" ht="15.6" x14ac:dyDescent="0.3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ht="15.6" x14ac:dyDescent="0.3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</row>
    <row r="108" spans="1:27" ht="15.6" x14ac:dyDescent="0.3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spans="1:27" ht="15.6" x14ac:dyDescent="0.3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ht="15.6" x14ac:dyDescent="0.3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spans="1:27" ht="15.6" x14ac:dyDescent="0.3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</row>
    <row r="112" spans="1:27" ht="15.6" x14ac:dyDescent="0.3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ht="15.6" x14ac:dyDescent="0.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</row>
    <row r="114" spans="1:27" ht="15.6" x14ac:dyDescent="0.3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spans="1:27" ht="15.6" x14ac:dyDescent="0.3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ht="15.6" x14ac:dyDescent="0.3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spans="1:27" ht="15.6" x14ac:dyDescent="0.3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</row>
    <row r="118" spans="1:27" ht="15.6" x14ac:dyDescent="0.3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ht="15.6" x14ac:dyDescent="0.3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</row>
    <row r="120" spans="1:27" ht="15.6" x14ac:dyDescent="0.3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spans="1:27" ht="15.6" x14ac:dyDescent="0.3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ht="15.6" x14ac:dyDescent="0.3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spans="1:27" ht="15.6" x14ac:dyDescent="0.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</row>
    <row r="124" spans="1:27" ht="15.6" x14ac:dyDescent="0.3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ht="15.6" x14ac:dyDescent="0.3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</row>
    <row r="126" spans="1:27" ht="15.6" x14ac:dyDescent="0.3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spans="1:27" ht="15.6" x14ac:dyDescent="0.3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ht="15.6" x14ac:dyDescent="0.3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spans="1:27" ht="15.6" x14ac:dyDescent="0.3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</row>
    <row r="130" spans="1:27" ht="15.6" x14ac:dyDescent="0.3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ht="15.6" x14ac:dyDescent="0.3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</row>
    <row r="132" spans="1:27" ht="15.6" x14ac:dyDescent="0.3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spans="1:27" ht="15.6" x14ac:dyDescent="0.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ht="15.6" x14ac:dyDescent="0.3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spans="1:27" ht="15.6" x14ac:dyDescent="0.3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</row>
    <row r="136" spans="1:27" ht="15.6" x14ac:dyDescent="0.3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ht="15.6" x14ac:dyDescent="0.3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</row>
    <row r="138" spans="1:27" ht="15.6" x14ac:dyDescent="0.3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spans="1:27" ht="15.6" x14ac:dyDescent="0.3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ht="15.6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spans="1:27" ht="15.6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</row>
    <row r="142" spans="1:27" ht="15.6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ht="15.6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</row>
    <row r="144" spans="1:27" ht="15.6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spans="1:27" ht="15.6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ht="15.6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spans="1:27" ht="15.6" x14ac:dyDescent="0.3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</row>
    <row r="148" spans="1:27" ht="15.6" x14ac:dyDescent="0.3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ht="15.6" x14ac:dyDescent="0.3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</row>
    <row r="150" spans="1:27" ht="15.6" x14ac:dyDescent="0.3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spans="1:27" ht="15.6" x14ac:dyDescent="0.3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ht="15.6" x14ac:dyDescent="0.3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spans="1:27" ht="15.6" x14ac:dyDescent="0.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</row>
    <row r="154" spans="1:27" ht="15.6" x14ac:dyDescent="0.3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ht="15.6" x14ac:dyDescent="0.3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</row>
    <row r="156" spans="1:27" ht="15.6" x14ac:dyDescent="0.3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spans="1:27" ht="15.6" x14ac:dyDescent="0.3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ht="15.6" x14ac:dyDescent="0.3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spans="1:27" ht="15.6" x14ac:dyDescent="0.3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</row>
    <row r="160" spans="1:27" ht="15.6" x14ac:dyDescent="0.3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ht="15.6" x14ac:dyDescent="0.3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</row>
    <row r="162" spans="1:27" ht="15.6" x14ac:dyDescent="0.3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spans="1:27" ht="15.6" x14ac:dyDescent="0.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ht="15.6" x14ac:dyDescent="0.3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spans="1:27" ht="15.6" x14ac:dyDescent="0.3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</row>
    <row r="166" spans="1:27" ht="15.6" x14ac:dyDescent="0.3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ht="15.6" x14ac:dyDescent="0.3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</row>
    <row r="168" spans="1:27" ht="15.6" x14ac:dyDescent="0.3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spans="1:27" ht="15.6" x14ac:dyDescent="0.3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5.6" x14ac:dyDescent="0.3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spans="1:27" ht="15.6" x14ac:dyDescent="0.3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</row>
    <row r="172" spans="1:27" ht="15.6" x14ac:dyDescent="0.3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5.6" x14ac:dyDescent="0.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</row>
    <row r="174" spans="1:27" ht="15.6" x14ac:dyDescent="0.3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spans="1:27" ht="15.6" x14ac:dyDescent="0.3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5.6" x14ac:dyDescent="0.3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spans="1:27" ht="15.6" x14ac:dyDescent="0.3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</row>
    <row r="178" spans="1:27" ht="15.6" x14ac:dyDescent="0.3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5.6" x14ac:dyDescent="0.3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</row>
    <row r="180" spans="1:27" ht="15.6" x14ac:dyDescent="0.3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spans="1:27" ht="15.6" x14ac:dyDescent="0.3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5.6" x14ac:dyDescent="0.3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 spans="1:27" ht="15.6" x14ac:dyDescent="0.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</row>
    <row r="184" spans="1:27" ht="15.6" x14ac:dyDescent="0.3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5.6" x14ac:dyDescent="0.3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</row>
    <row r="186" spans="1:27" ht="15.6" x14ac:dyDescent="0.3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 spans="1:27" ht="15.6" x14ac:dyDescent="0.3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5.6" x14ac:dyDescent="0.3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 spans="1:27" ht="15.6" x14ac:dyDescent="0.3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</row>
    <row r="190" spans="1:27" ht="15.6" x14ac:dyDescent="0.3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5.6" x14ac:dyDescent="0.3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</row>
    <row r="192" spans="1:27" ht="15.6" x14ac:dyDescent="0.3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 spans="1:27" ht="15.6" x14ac:dyDescent="0.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5.6" x14ac:dyDescent="0.3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 spans="1:27" ht="15.6" x14ac:dyDescent="0.3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</row>
    <row r="196" spans="1:27" ht="15.6" x14ac:dyDescent="0.3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5.6" x14ac:dyDescent="0.3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</row>
    <row r="198" spans="1:27" ht="15.6" x14ac:dyDescent="0.3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 spans="1:27" ht="15.6" x14ac:dyDescent="0.3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5.6" x14ac:dyDescent="0.3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 spans="1:27" ht="15.6" x14ac:dyDescent="0.3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</row>
    <row r="202" spans="1:27" ht="15.6" x14ac:dyDescent="0.3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5.6" x14ac:dyDescent="0.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</row>
    <row r="204" spans="1:27" ht="15.6" x14ac:dyDescent="0.3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 spans="1:27" ht="15.6" x14ac:dyDescent="0.3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5.6" x14ac:dyDescent="0.3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 spans="1:27" ht="15.6" x14ac:dyDescent="0.3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</row>
    <row r="208" spans="1:27" ht="15.6" x14ac:dyDescent="0.3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5.6" x14ac:dyDescent="0.3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</row>
    <row r="210" spans="1:27" ht="15.6" x14ac:dyDescent="0.3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 spans="1:27" ht="15.6" x14ac:dyDescent="0.3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5.6" x14ac:dyDescent="0.3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 spans="1:27" ht="15.6" x14ac:dyDescent="0.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</row>
    <row r="214" spans="1:27" ht="15.6" x14ac:dyDescent="0.3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5.6" x14ac:dyDescent="0.3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</row>
    <row r="216" spans="1:27" ht="15.6" x14ac:dyDescent="0.3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 spans="1:27" ht="15.6" x14ac:dyDescent="0.3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5.6" x14ac:dyDescent="0.3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 spans="1:27" ht="15.6" x14ac:dyDescent="0.3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</row>
    <row r="220" spans="1:27" ht="15.6" x14ac:dyDescent="0.3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5.6" x14ac:dyDescent="0.3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</row>
    <row r="222" spans="1:27" ht="15.6" x14ac:dyDescent="0.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</row>
    <row r="223" spans="1:27" ht="15.6" x14ac:dyDescent="0.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5.6" x14ac:dyDescent="0.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</row>
    <row r="225" spans="1:27" ht="15.6" x14ac:dyDescent="0.3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</row>
    <row r="226" spans="1:27" ht="15.6" x14ac:dyDescent="0.3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5.6" x14ac:dyDescent="0.3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</row>
    <row r="228" spans="1:27" ht="15.6" x14ac:dyDescent="0.3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</row>
    <row r="229" spans="1:27" ht="15.6" x14ac:dyDescent="0.3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5.6" x14ac:dyDescent="0.3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</row>
    <row r="231" spans="1:27" ht="15.6" x14ac:dyDescent="0.3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</row>
    <row r="232" spans="1:27" ht="15.6" x14ac:dyDescent="0.3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5.6" x14ac:dyDescent="0.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</row>
    <row r="234" spans="1:27" ht="15.6" x14ac:dyDescent="0.3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</row>
    <row r="235" spans="1:27" ht="15.6" x14ac:dyDescent="0.3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5.6" x14ac:dyDescent="0.3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</row>
    <row r="237" spans="1:27" ht="15.6" x14ac:dyDescent="0.3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</row>
    <row r="238" spans="1:27" ht="15.6" x14ac:dyDescent="0.3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5.6" x14ac:dyDescent="0.3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</row>
    <row r="240" spans="1:27" ht="15.6" x14ac:dyDescent="0.3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</row>
    <row r="241" spans="1:27" ht="15.6" x14ac:dyDescent="0.3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5.6" x14ac:dyDescent="0.3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</row>
    <row r="243" spans="1:27" ht="15.6" x14ac:dyDescent="0.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</row>
    <row r="244" spans="1:27" ht="15.6" x14ac:dyDescent="0.3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5.6" x14ac:dyDescent="0.3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</row>
    <row r="246" spans="1:27" ht="15.6" x14ac:dyDescent="0.3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</row>
    <row r="247" spans="1:27" ht="15.6" x14ac:dyDescent="0.3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5.6" x14ac:dyDescent="0.3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</row>
    <row r="249" spans="1:27" ht="15.6" x14ac:dyDescent="0.3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</row>
    <row r="250" spans="1:27" ht="15.6" x14ac:dyDescent="0.3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5.6" x14ac:dyDescent="0.3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</row>
    <row r="252" spans="1:27" ht="15.6" x14ac:dyDescent="0.3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</row>
    <row r="253" spans="1:27" ht="15.6" x14ac:dyDescent="0.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5.6" x14ac:dyDescent="0.3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55" spans="1:27" ht="15.6" x14ac:dyDescent="0.3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</row>
    <row r="256" spans="1:27" ht="15.6" x14ac:dyDescent="0.3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5.6" x14ac:dyDescent="0.3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</row>
    <row r="258" spans="1:27" ht="15.6" x14ac:dyDescent="0.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</row>
    <row r="259" spans="1:27" ht="15.6" x14ac:dyDescent="0.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5.6" x14ac:dyDescent="0.3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</row>
    <row r="261" spans="1:27" ht="15.6" x14ac:dyDescent="0.3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</row>
    <row r="262" spans="1:27" ht="15.6" x14ac:dyDescent="0.3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5.6" x14ac:dyDescent="0.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</row>
    <row r="264" spans="1:27" ht="15.6" x14ac:dyDescent="0.3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</row>
    <row r="265" spans="1:27" ht="15.6" x14ac:dyDescent="0.3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5.6" x14ac:dyDescent="0.3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</row>
    <row r="267" spans="1:27" ht="15.6" x14ac:dyDescent="0.3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</row>
    <row r="268" spans="1:27" ht="15.6" x14ac:dyDescent="0.3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5.6" x14ac:dyDescent="0.3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</row>
    <row r="270" spans="1:27" ht="15.6" x14ac:dyDescent="0.3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</row>
    <row r="271" spans="1:27" ht="15.6" x14ac:dyDescent="0.3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5.6" x14ac:dyDescent="0.3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</row>
    <row r="273" spans="1:27" ht="15.6" x14ac:dyDescent="0.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</row>
    <row r="274" spans="1:27" ht="15.6" x14ac:dyDescent="0.3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5.6" x14ac:dyDescent="0.3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</row>
    <row r="276" spans="1:27" ht="15.6" x14ac:dyDescent="0.3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</row>
    <row r="277" spans="1:27" ht="15.6" x14ac:dyDescent="0.3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5.6" x14ac:dyDescent="0.3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</row>
    <row r="279" spans="1:27" ht="15.6" x14ac:dyDescent="0.3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</row>
    <row r="280" spans="1:27" ht="15.6" x14ac:dyDescent="0.3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5.6" x14ac:dyDescent="0.3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</row>
    <row r="282" spans="1:27" ht="15.6" x14ac:dyDescent="0.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</row>
    <row r="283" spans="1:27" ht="15.6" x14ac:dyDescent="0.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5.6" x14ac:dyDescent="0.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</row>
    <row r="285" spans="1:27" ht="15.6" x14ac:dyDescent="0.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</row>
    <row r="286" spans="1:27" ht="15.6" x14ac:dyDescent="0.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5.6" x14ac:dyDescent="0.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</row>
    <row r="288" spans="1:27" ht="15.6" x14ac:dyDescent="0.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</row>
    <row r="289" spans="1:27" ht="15.6" x14ac:dyDescent="0.3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5.6" x14ac:dyDescent="0.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</row>
    <row r="291" spans="1:27" ht="15.6" x14ac:dyDescent="0.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</row>
    <row r="292" spans="1:27" ht="15.6" x14ac:dyDescent="0.3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5.6" x14ac:dyDescent="0.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</row>
    <row r="294" spans="1:27" ht="15.6" x14ac:dyDescent="0.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</row>
    <row r="295" spans="1:27" ht="15.6" x14ac:dyDescent="0.3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5.6" x14ac:dyDescent="0.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</row>
    <row r="297" spans="1:27" ht="15.6" x14ac:dyDescent="0.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</row>
    <row r="298" spans="1:27" ht="15.6" x14ac:dyDescent="0.3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5.6" x14ac:dyDescent="0.3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</row>
    <row r="300" spans="1:27" ht="15.6" x14ac:dyDescent="0.3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</row>
    <row r="301" spans="1:27" ht="15.6" x14ac:dyDescent="0.3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5.6" x14ac:dyDescent="0.3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</row>
    <row r="303" spans="1:27" ht="15.6" x14ac:dyDescent="0.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</row>
    <row r="304" spans="1:27" ht="15.6" x14ac:dyDescent="0.3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5.6" x14ac:dyDescent="0.3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</row>
    <row r="306" spans="1:27" ht="15.6" x14ac:dyDescent="0.3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</row>
    <row r="307" spans="1:27" ht="15.6" x14ac:dyDescent="0.3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5.6" x14ac:dyDescent="0.3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</row>
    <row r="309" spans="1:27" ht="15.6" x14ac:dyDescent="0.3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</row>
    <row r="310" spans="1:27" ht="15.6" x14ac:dyDescent="0.3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5.6" x14ac:dyDescent="0.3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</row>
    <row r="312" spans="1:27" ht="15.6" x14ac:dyDescent="0.3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</row>
    <row r="313" spans="1:27" ht="15.6" x14ac:dyDescent="0.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5.6" x14ac:dyDescent="0.3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</row>
    <row r="315" spans="1:27" ht="15.6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</row>
    <row r="316" spans="1:27" ht="15.6" x14ac:dyDescent="0.3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5.6" x14ac:dyDescent="0.3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</row>
    <row r="318" spans="1:27" ht="15.6" x14ac:dyDescent="0.3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</row>
    <row r="319" spans="1:27" ht="15.6" x14ac:dyDescent="0.3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5.6" x14ac:dyDescent="0.3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</row>
    <row r="321" spans="1:27" ht="15.6" x14ac:dyDescent="0.3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</row>
    <row r="322" spans="1:27" ht="15.6" x14ac:dyDescent="0.3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5.6" x14ac:dyDescent="0.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</row>
    <row r="324" spans="1:27" ht="15.6" x14ac:dyDescent="0.3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</row>
    <row r="325" spans="1:27" ht="15.6" x14ac:dyDescent="0.3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5.6" x14ac:dyDescent="0.3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</row>
    <row r="327" spans="1:27" ht="15.6" x14ac:dyDescent="0.3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</row>
    <row r="328" spans="1:27" ht="15.6" x14ac:dyDescent="0.3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5.6" x14ac:dyDescent="0.3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</row>
    <row r="330" spans="1:27" ht="15.6" x14ac:dyDescent="0.3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</row>
    <row r="331" spans="1:27" ht="15.6" x14ac:dyDescent="0.3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5.6" x14ac:dyDescent="0.3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</row>
    <row r="333" spans="1:27" ht="15.6" x14ac:dyDescent="0.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</row>
    <row r="334" spans="1:27" ht="15.6" x14ac:dyDescent="0.3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5.6" x14ac:dyDescent="0.3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</row>
    <row r="336" spans="1:27" ht="15.6" x14ac:dyDescent="0.3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</row>
    <row r="337" spans="1:27" ht="15.6" x14ac:dyDescent="0.3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5.6" x14ac:dyDescent="0.3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</row>
    <row r="339" spans="1:27" ht="15.6" x14ac:dyDescent="0.3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</row>
    <row r="340" spans="1:27" ht="15.6" x14ac:dyDescent="0.3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5.6" x14ac:dyDescent="0.3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</row>
    <row r="342" spans="1:27" ht="15.6" x14ac:dyDescent="0.3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</row>
    <row r="343" spans="1:27" ht="15.6" x14ac:dyDescent="0.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5.6" x14ac:dyDescent="0.3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</row>
    <row r="345" spans="1:27" ht="15.6" x14ac:dyDescent="0.3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</row>
    <row r="346" spans="1:27" ht="15.6" x14ac:dyDescent="0.3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5.6" x14ac:dyDescent="0.3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</row>
    <row r="348" spans="1:27" ht="15.6" x14ac:dyDescent="0.3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</row>
    <row r="349" spans="1:27" ht="15.6" x14ac:dyDescent="0.3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5.6" x14ac:dyDescent="0.3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</row>
    <row r="351" spans="1:27" ht="15.6" x14ac:dyDescent="0.3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</row>
    <row r="352" spans="1:27" ht="15.6" x14ac:dyDescent="0.3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5.6" x14ac:dyDescent="0.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</row>
    <row r="354" spans="1:27" ht="15.6" x14ac:dyDescent="0.3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</row>
    <row r="355" spans="1:27" ht="15.6" x14ac:dyDescent="0.3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5.6" x14ac:dyDescent="0.3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</row>
    <row r="357" spans="1:27" ht="15.6" x14ac:dyDescent="0.3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</row>
    <row r="358" spans="1:27" ht="15.6" x14ac:dyDescent="0.3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5.6" x14ac:dyDescent="0.3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</row>
    <row r="360" spans="1:27" ht="15.6" x14ac:dyDescent="0.3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</row>
    <row r="361" spans="1:27" ht="15.6" x14ac:dyDescent="0.3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5.6" x14ac:dyDescent="0.3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</row>
    <row r="363" spans="1:27" ht="15.6" x14ac:dyDescent="0.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</row>
    <row r="364" spans="1:27" ht="15.6" x14ac:dyDescent="0.3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5.6" x14ac:dyDescent="0.3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</row>
    <row r="366" spans="1:27" ht="15.6" x14ac:dyDescent="0.3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</row>
    <row r="367" spans="1:27" ht="15.6" x14ac:dyDescent="0.3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5.6" x14ac:dyDescent="0.3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</row>
    <row r="369" spans="1:27" ht="15.6" x14ac:dyDescent="0.3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</row>
    <row r="370" spans="1:27" ht="15.6" x14ac:dyDescent="0.3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5.6" x14ac:dyDescent="0.3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</row>
    <row r="372" spans="1:27" ht="15.6" x14ac:dyDescent="0.3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</row>
    <row r="373" spans="1:27" ht="15.6" x14ac:dyDescent="0.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5.6" x14ac:dyDescent="0.3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</row>
    <row r="375" spans="1:27" ht="15.6" x14ac:dyDescent="0.3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</row>
    <row r="376" spans="1:27" ht="15.6" x14ac:dyDescent="0.3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5.6" x14ac:dyDescent="0.3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</row>
    <row r="378" spans="1:27" ht="15.6" x14ac:dyDescent="0.3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</row>
    <row r="379" spans="1:27" ht="15.6" x14ac:dyDescent="0.3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5.6" x14ac:dyDescent="0.3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</row>
    <row r="381" spans="1:27" ht="15.6" x14ac:dyDescent="0.3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</row>
    <row r="382" spans="1:27" ht="15.6" x14ac:dyDescent="0.3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5.6" x14ac:dyDescent="0.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</row>
    <row r="384" spans="1:27" ht="15.6" x14ac:dyDescent="0.3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</row>
    <row r="385" spans="1:27" ht="15.6" x14ac:dyDescent="0.3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5.6" x14ac:dyDescent="0.3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</row>
    <row r="387" spans="1:27" ht="15.6" x14ac:dyDescent="0.3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</row>
    <row r="388" spans="1:27" ht="15.6" x14ac:dyDescent="0.3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5.6" x14ac:dyDescent="0.3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</row>
    <row r="390" spans="1:27" ht="15.6" x14ac:dyDescent="0.3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</row>
    <row r="391" spans="1:27" ht="15.6" x14ac:dyDescent="0.3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5.6" x14ac:dyDescent="0.3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</row>
    <row r="393" spans="1:27" ht="15.6" x14ac:dyDescent="0.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</row>
    <row r="394" spans="1:27" ht="15.6" x14ac:dyDescent="0.3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5.6" x14ac:dyDescent="0.3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</row>
    <row r="396" spans="1:27" ht="15.6" x14ac:dyDescent="0.3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</row>
    <row r="397" spans="1:27" ht="15.6" x14ac:dyDescent="0.3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5.6" x14ac:dyDescent="0.3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</row>
    <row r="399" spans="1:27" ht="15.6" x14ac:dyDescent="0.3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</row>
    <row r="400" spans="1:27" ht="15.6" x14ac:dyDescent="0.3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5.6" x14ac:dyDescent="0.3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</row>
    <row r="402" spans="1:27" ht="15.6" x14ac:dyDescent="0.3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</row>
    <row r="403" spans="1:27" ht="15.6" x14ac:dyDescent="0.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5.6" x14ac:dyDescent="0.3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</row>
    <row r="405" spans="1:27" ht="15.6" x14ac:dyDescent="0.3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</row>
    <row r="406" spans="1:27" ht="15.6" x14ac:dyDescent="0.3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5.6" x14ac:dyDescent="0.3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</row>
    <row r="408" spans="1:27" ht="15.6" x14ac:dyDescent="0.3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</row>
    <row r="409" spans="1:27" ht="15.6" x14ac:dyDescent="0.3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5.6" x14ac:dyDescent="0.3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</row>
    <row r="411" spans="1:27" ht="15.6" x14ac:dyDescent="0.3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</row>
    <row r="412" spans="1:27" ht="15.6" x14ac:dyDescent="0.3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5.6" x14ac:dyDescent="0.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</row>
    <row r="414" spans="1:27" ht="15.6" x14ac:dyDescent="0.3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</row>
    <row r="415" spans="1:27" ht="15.6" x14ac:dyDescent="0.3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5.6" x14ac:dyDescent="0.3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</row>
    <row r="417" spans="1:27" ht="15.6" x14ac:dyDescent="0.3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</row>
    <row r="418" spans="1:27" ht="15.6" x14ac:dyDescent="0.3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5.6" x14ac:dyDescent="0.3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</row>
    <row r="420" spans="1:27" ht="15.6" x14ac:dyDescent="0.3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</row>
    <row r="421" spans="1:27" ht="15.6" x14ac:dyDescent="0.3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5.6" x14ac:dyDescent="0.3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</row>
    <row r="423" spans="1:27" ht="15.6" x14ac:dyDescent="0.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</row>
    <row r="424" spans="1:27" ht="15.6" x14ac:dyDescent="0.3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</row>
    <row r="425" spans="1:27" ht="15.6" x14ac:dyDescent="0.3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</row>
    <row r="426" spans="1:27" ht="15.6" x14ac:dyDescent="0.3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</row>
    <row r="427" spans="1:27" ht="15.6" x14ac:dyDescent="0.3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</row>
    <row r="428" spans="1:27" ht="15.6" x14ac:dyDescent="0.3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</row>
    <row r="429" spans="1:27" ht="15.6" x14ac:dyDescent="0.3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</row>
    <row r="430" spans="1:27" ht="15.6" x14ac:dyDescent="0.3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</row>
    <row r="431" spans="1:27" ht="15.6" x14ac:dyDescent="0.3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</row>
    <row r="432" spans="1:27" ht="15.6" x14ac:dyDescent="0.3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</row>
    <row r="433" spans="1:27" ht="15.6" x14ac:dyDescent="0.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</row>
    <row r="434" spans="1:27" ht="15.6" x14ac:dyDescent="0.3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</row>
    <row r="435" spans="1:27" ht="15.6" x14ac:dyDescent="0.3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</row>
    <row r="436" spans="1:27" ht="15.6" x14ac:dyDescent="0.3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</row>
    <row r="437" spans="1:27" ht="15.6" x14ac:dyDescent="0.3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</row>
    <row r="438" spans="1:27" ht="15.6" x14ac:dyDescent="0.3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</row>
    <row r="439" spans="1:27" ht="15.6" x14ac:dyDescent="0.3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</row>
    <row r="440" spans="1:27" ht="15.6" x14ac:dyDescent="0.3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</row>
    <row r="441" spans="1:27" ht="15.6" x14ac:dyDescent="0.3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</row>
    <row r="442" spans="1:27" ht="15.6" x14ac:dyDescent="0.3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</row>
    <row r="443" spans="1:27" ht="15.6" x14ac:dyDescent="0.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</row>
    <row r="444" spans="1:27" ht="15.6" x14ac:dyDescent="0.3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</row>
    <row r="445" spans="1:27" ht="15.6" x14ac:dyDescent="0.3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</row>
    <row r="446" spans="1:27" ht="15.6" x14ac:dyDescent="0.3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</row>
    <row r="447" spans="1:27" ht="15.6" x14ac:dyDescent="0.3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</row>
    <row r="448" spans="1:27" ht="15.6" x14ac:dyDescent="0.3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</row>
    <row r="449" spans="1:27" ht="15.6" x14ac:dyDescent="0.3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</row>
    <row r="450" spans="1:27" ht="15.6" x14ac:dyDescent="0.3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</row>
    <row r="451" spans="1:27" ht="15.6" x14ac:dyDescent="0.3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</row>
    <row r="452" spans="1:27" ht="15.6" x14ac:dyDescent="0.3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</row>
    <row r="453" spans="1:27" ht="15.6" x14ac:dyDescent="0.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</row>
    <row r="454" spans="1:27" ht="15.6" x14ac:dyDescent="0.3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</row>
    <row r="455" spans="1:27" ht="15.6" x14ac:dyDescent="0.3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</row>
    <row r="456" spans="1:27" ht="15.6" x14ac:dyDescent="0.3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</row>
    <row r="457" spans="1:27" ht="15.6" x14ac:dyDescent="0.3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</row>
    <row r="458" spans="1:27" ht="15.6" x14ac:dyDescent="0.3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</row>
    <row r="459" spans="1:27" ht="15.6" x14ac:dyDescent="0.3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</row>
    <row r="460" spans="1:27" ht="15.6" x14ac:dyDescent="0.3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</row>
    <row r="461" spans="1:27" ht="15.6" x14ac:dyDescent="0.3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</row>
    <row r="462" spans="1:27" ht="15.6" x14ac:dyDescent="0.3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</row>
    <row r="463" spans="1:27" ht="15.6" x14ac:dyDescent="0.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</row>
    <row r="464" spans="1:27" ht="15.6" x14ac:dyDescent="0.3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</row>
    <row r="465" spans="1:27" ht="15.6" x14ac:dyDescent="0.3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</row>
    <row r="466" spans="1:27" ht="15.6" x14ac:dyDescent="0.3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</row>
    <row r="467" spans="1:27" ht="15.6" x14ac:dyDescent="0.3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</row>
    <row r="468" spans="1:27" ht="15.6" x14ac:dyDescent="0.3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</row>
    <row r="469" spans="1:27" ht="15.6" x14ac:dyDescent="0.3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</row>
    <row r="470" spans="1:27" ht="15.6" x14ac:dyDescent="0.3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</row>
    <row r="471" spans="1:27" ht="15.6" x14ac:dyDescent="0.3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</row>
    <row r="472" spans="1:27" ht="15.6" x14ac:dyDescent="0.3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</row>
    <row r="473" spans="1:27" ht="15.6" x14ac:dyDescent="0.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</row>
    <row r="474" spans="1:27" ht="15.6" x14ac:dyDescent="0.3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</row>
    <row r="475" spans="1:27" ht="15.6" x14ac:dyDescent="0.3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</row>
    <row r="476" spans="1:27" ht="15.6" x14ac:dyDescent="0.3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</row>
    <row r="477" spans="1:27" ht="15.6" x14ac:dyDescent="0.3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</row>
    <row r="478" spans="1:27" ht="15.6" x14ac:dyDescent="0.3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</row>
    <row r="479" spans="1:27" ht="15.6" x14ac:dyDescent="0.3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</row>
    <row r="480" spans="1:27" ht="15.6" x14ac:dyDescent="0.3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</row>
    <row r="481" spans="1:27" ht="15.6" x14ac:dyDescent="0.3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</row>
    <row r="482" spans="1:27" ht="15.6" x14ac:dyDescent="0.3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</row>
    <row r="483" spans="1:27" ht="15.6" x14ac:dyDescent="0.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</row>
    <row r="484" spans="1:27" ht="15.6" x14ac:dyDescent="0.3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</row>
    <row r="485" spans="1:27" ht="15.6" x14ac:dyDescent="0.3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</row>
    <row r="486" spans="1:27" ht="15.6" x14ac:dyDescent="0.3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</row>
    <row r="487" spans="1:27" ht="15.6" x14ac:dyDescent="0.3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</row>
    <row r="488" spans="1:27" ht="15.6" x14ac:dyDescent="0.3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</row>
    <row r="489" spans="1:27" ht="15.6" x14ac:dyDescent="0.3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</row>
    <row r="490" spans="1:27" ht="15.6" x14ac:dyDescent="0.3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</row>
    <row r="491" spans="1:27" ht="15.6" x14ac:dyDescent="0.3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</row>
    <row r="492" spans="1:27" ht="15.6" x14ac:dyDescent="0.3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</row>
    <row r="493" spans="1:27" ht="15.6" x14ac:dyDescent="0.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</row>
    <row r="494" spans="1:27" ht="15.6" x14ac:dyDescent="0.3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</row>
    <row r="495" spans="1:27" ht="15.6" x14ac:dyDescent="0.3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</row>
    <row r="496" spans="1:27" ht="15.6" x14ac:dyDescent="0.3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</row>
    <row r="497" spans="1:27" ht="15.6" x14ac:dyDescent="0.3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</row>
    <row r="498" spans="1:27" ht="15.6" x14ac:dyDescent="0.3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</row>
    <row r="499" spans="1:27" ht="15.6" x14ac:dyDescent="0.3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</row>
    <row r="500" spans="1:27" ht="15.6" x14ac:dyDescent="0.3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</row>
    <row r="501" spans="1:27" ht="15.6" x14ac:dyDescent="0.3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</row>
    <row r="502" spans="1:27" ht="15.6" x14ac:dyDescent="0.3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</row>
    <row r="503" spans="1:27" ht="15.6" x14ac:dyDescent="0.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</row>
    <row r="504" spans="1:27" ht="15.6" x14ac:dyDescent="0.3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</row>
    <row r="505" spans="1:27" ht="15.6" x14ac:dyDescent="0.3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</row>
    <row r="506" spans="1:27" ht="15.6" x14ac:dyDescent="0.3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</row>
    <row r="507" spans="1:27" ht="15.6" x14ac:dyDescent="0.3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</row>
    <row r="508" spans="1:27" ht="15.6" x14ac:dyDescent="0.3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</row>
    <row r="509" spans="1:27" ht="15.6" x14ac:dyDescent="0.3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</row>
    <row r="510" spans="1:27" ht="15.6" x14ac:dyDescent="0.3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</row>
    <row r="511" spans="1:27" ht="15.6" x14ac:dyDescent="0.3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</row>
    <row r="512" spans="1:27" ht="15.6" x14ac:dyDescent="0.3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</row>
    <row r="513" spans="1:27" ht="15.6" x14ac:dyDescent="0.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</row>
    <row r="514" spans="1:27" ht="15.6" x14ac:dyDescent="0.3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</row>
    <row r="515" spans="1:27" ht="15.6" x14ac:dyDescent="0.3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</row>
    <row r="516" spans="1:27" ht="15.6" x14ac:dyDescent="0.3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</row>
    <row r="517" spans="1:27" ht="15.6" x14ac:dyDescent="0.3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</row>
    <row r="518" spans="1:27" ht="15.6" x14ac:dyDescent="0.3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</row>
    <row r="519" spans="1:27" ht="15.6" x14ac:dyDescent="0.3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</row>
    <row r="520" spans="1:27" ht="15.6" x14ac:dyDescent="0.3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</row>
    <row r="521" spans="1:27" ht="15.6" x14ac:dyDescent="0.3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</row>
    <row r="522" spans="1:27" ht="15.6" x14ac:dyDescent="0.3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</row>
    <row r="523" spans="1:27" ht="15.6" x14ac:dyDescent="0.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</row>
    <row r="524" spans="1:27" ht="15.6" x14ac:dyDescent="0.3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</row>
    <row r="525" spans="1:27" ht="15.6" x14ac:dyDescent="0.3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</row>
    <row r="526" spans="1:27" ht="15.6" x14ac:dyDescent="0.3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</row>
    <row r="527" spans="1:27" ht="15.6" x14ac:dyDescent="0.3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</row>
    <row r="528" spans="1:27" ht="15.6" x14ac:dyDescent="0.3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</row>
    <row r="529" spans="1:27" ht="15.6" x14ac:dyDescent="0.3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</row>
    <row r="530" spans="1:27" ht="15.6" x14ac:dyDescent="0.3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</row>
    <row r="531" spans="1:27" ht="15.6" x14ac:dyDescent="0.3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</row>
    <row r="532" spans="1:27" ht="15.6" x14ac:dyDescent="0.3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</row>
    <row r="533" spans="1:27" ht="15.6" x14ac:dyDescent="0.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</row>
    <row r="534" spans="1:27" ht="15.6" x14ac:dyDescent="0.3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</row>
    <row r="535" spans="1:27" ht="15.6" x14ac:dyDescent="0.3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</row>
    <row r="536" spans="1:27" ht="15.6" x14ac:dyDescent="0.3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</row>
    <row r="537" spans="1:27" ht="15.6" x14ac:dyDescent="0.3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</row>
    <row r="538" spans="1:27" ht="15.6" x14ac:dyDescent="0.3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</row>
    <row r="539" spans="1:27" ht="15.6" x14ac:dyDescent="0.3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</row>
    <row r="540" spans="1:27" ht="15.6" x14ac:dyDescent="0.3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</row>
    <row r="541" spans="1:27" ht="15.6" x14ac:dyDescent="0.3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</row>
    <row r="542" spans="1:27" ht="15.6" x14ac:dyDescent="0.3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</row>
    <row r="543" spans="1:27" ht="15.6" x14ac:dyDescent="0.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</row>
    <row r="544" spans="1:27" ht="15.6" x14ac:dyDescent="0.3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</row>
    <row r="545" spans="1:27" ht="15.6" x14ac:dyDescent="0.3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</row>
    <row r="546" spans="1:27" ht="15.6" x14ac:dyDescent="0.3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</row>
    <row r="547" spans="1:27" ht="15.6" x14ac:dyDescent="0.3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</row>
    <row r="548" spans="1:27" ht="15.6" x14ac:dyDescent="0.3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</row>
    <row r="549" spans="1:27" ht="15.6" x14ac:dyDescent="0.3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</row>
    <row r="550" spans="1:27" ht="15.6" x14ac:dyDescent="0.3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</row>
    <row r="551" spans="1:27" ht="15.6" x14ac:dyDescent="0.3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</row>
    <row r="552" spans="1:27" ht="15.6" x14ac:dyDescent="0.3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</row>
    <row r="553" spans="1:27" ht="15.6" x14ac:dyDescent="0.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</row>
    <row r="554" spans="1:27" ht="15.6" x14ac:dyDescent="0.3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</row>
    <row r="555" spans="1:27" ht="15.6" x14ac:dyDescent="0.3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</row>
    <row r="556" spans="1:27" ht="15.6" x14ac:dyDescent="0.3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</row>
    <row r="557" spans="1:27" ht="15.6" x14ac:dyDescent="0.3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</row>
    <row r="558" spans="1:27" ht="15.6" x14ac:dyDescent="0.3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</row>
    <row r="559" spans="1:27" ht="15.6" x14ac:dyDescent="0.3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</row>
    <row r="560" spans="1:27" ht="15.6" x14ac:dyDescent="0.3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</row>
    <row r="561" spans="1:27" ht="15.6" x14ac:dyDescent="0.3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</row>
    <row r="562" spans="1:27" ht="15.6" x14ac:dyDescent="0.3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</row>
    <row r="563" spans="1:27" ht="15.6" x14ac:dyDescent="0.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</row>
    <row r="564" spans="1:27" ht="15.6" x14ac:dyDescent="0.3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</row>
    <row r="565" spans="1:27" ht="15.6" x14ac:dyDescent="0.3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</row>
    <row r="566" spans="1:27" ht="15.6" x14ac:dyDescent="0.3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</row>
    <row r="567" spans="1:27" ht="15.6" x14ac:dyDescent="0.3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</row>
    <row r="568" spans="1:27" ht="15.6" x14ac:dyDescent="0.3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</row>
    <row r="569" spans="1:27" ht="15.6" x14ac:dyDescent="0.3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</row>
    <row r="570" spans="1:27" ht="15.6" x14ac:dyDescent="0.3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</row>
    <row r="571" spans="1:27" ht="15.6" x14ac:dyDescent="0.3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</row>
    <row r="572" spans="1:27" ht="15.6" x14ac:dyDescent="0.3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</row>
    <row r="573" spans="1:27" ht="15.6" x14ac:dyDescent="0.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</row>
    <row r="574" spans="1:27" ht="15.6" x14ac:dyDescent="0.3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</row>
    <row r="575" spans="1:27" ht="15.6" x14ac:dyDescent="0.3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</row>
    <row r="576" spans="1:27" ht="15.6" x14ac:dyDescent="0.3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</row>
    <row r="577" spans="1:27" ht="15.6" x14ac:dyDescent="0.3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</row>
    <row r="578" spans="1:27" ht="15.6" x14ac:dyDescent="0.3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</row>
    <row r="579" spans="1:27" ht="15.6" x14ac:dyDescent="0.3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</row>
    <row r="580" spans="1:27" ht="15.6" x14ac:dyDescent="0.3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</row>
    <row r="581" spans="1:27" ht="15.6" x14ac:dyDescent="0.3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</row>
    <row r="582" spans="1:27" ht="15.6" x14ac:dyDescent="0.3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</row>
    <row r="583" spans="1:27" ht="15.6" x14ac:dyDescent="0.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</row>
    <row r="584" spans="1:27" ht="15.6" x14ac:dyDescent="0.3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</row>
    <row r="585" spans="1:27" ht="15.6" x14ac:dyDescent="0.3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</row>
    <row r="586" spans="1:27" ht="15.6" x14ac:dyDescent="0.3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</row>
    <row r="587" spans="1:27" ht="15.6" x14ac:dyDescent="0.3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</row>
    <row r="588" spans="1:27" ht="15.6" x14ac:dyDescent="0.3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</row>
    <row r="589" spans="1:27" ht="15.6" x14ac:dyDescent="0.3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</row>
    <row r="590" spans="1:27" ht="15.6" x14ac:dyDescent="0.3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</row>
    <row r="591" spans="1:27" ht="15.6" x14ac:dyDescent="0.3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</row>
    <row r="592" spans="1:27" ht="15.6" x14ac:dyDescent="0.3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</row>
    <row r="593" spans="1:27" ht="15.6" x14ac:dyDescent="0.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</row>
    <row r="594" spans="1:27" ht="15.6" x14ac:dyDescent="0.3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</row>
    <row r="595" spans="1:27" ht="15.6" x14ac:dyDescent="0.3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</row>
    <row r="596" spans="1:27" ht="15.6" x14ac:dyDescent="0.3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</row>
    <row r="597" spans="1:27" ht="15.6" x14ac:dyDescent="0.3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</row>
    <row r="598" spans="1:27" ht="15.6" x14ac:dyDescent="0.3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</row>
    <row r="599" spans="1:27" ht="15.6" x14ac:dyDescent="0.3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</row>
    <row r="600" spans="1:27" ht="15.6" x14ac:dyDescent="0.3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</row>
    <row r="601" spans="1:27" ht="15.6" x14ac:dyDescent="0.3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</row>
    <row r="602" spans="1:27" ht="15.6" x14ac:dyDescent="0.3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</row>
    <row r="603" spans="1:27" ht="15.6" x14ac:dyDescent="0.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</row>
    <row r="604" spans="1:27" ht="15.6" x14ac:dyDescent="0.3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</row>
    <row r="605" spans="1:27" ht="15.6" x14ac:dyDescent="0.3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</row>
    <row r="606" spans="1:27" ht="15.6" x14ac:dyDescent="0.3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</row>
    <row r="607" spans="1:27" ht="15.6" x14ac:dyDescent="0.3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</row>
    <row r="608" spans="1:27" ht="15.6" x14ac:dyDescent="0.3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</row>
    <row r="609" spans="1:27" ht="15.6" x14ac:dyDescent="0.3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</row>
    <row r="610" spans="1:27" ht="15.6" x14ac:dyDescent="0.3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</row>
    <row r="611" spans="1:27" ht="15.6" x14ac:dyDescent="0.3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</row>
    <row r="612" spans="1:27" ht="15.6" x14ac:dyDescent="0.3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</row>
    <row r="613" spans="1:27" ht="15.6" x14ac:dyDescent="0.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</row>
    <row r="614" spans="1:27" ht="15.6" x14ac:dyDescent="0.3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</row>
    <row r="615" spans="1:27" ht="15.6" x14ac:dyDescent="0.3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</row>
    <row r="616" spans="1:27" ht="15.6" x14ac:dyDescent="0.3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</row>
    <row r="617" spans="1:27" ht="15.6" x14ac:dyDescent="0.3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</row>
    <row r="618" spans="1:27" ht="15.6" x14ac:dyDescent="0.3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</row>
    <row r="619" spans="1:27" ht="15.6" x14ac:dyDescent="0.3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</row>
    <row r="620" spans="1:27" ht="15.6" x14ac:dyDescent="0.3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</row>
    <row r="621" spans="1:27" ht="15.6" x14ac:dyDescent="0.3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</row>
    <row r="622" spans="1:27" ht="15.6" x14ac:dyDescent="0.3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</row>
    <row r="623" spans="1:27" ht="15.6" x14ac:dyDescent="0.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</row>
    <row r="624" spans="1:27" ht="15.6" x14ac:dyDescent="0.3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</row>
    <row r="625" spans="1:27" ht="15.6" x14ac:dyDescent="0.3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</row>
    <row r="626" spans="1:27" ht="15.6" x14ac:dyDescent="0.3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</row>
    <row r="627" spans="1:27" ht="15.6" x14ac:dyDescent="0.3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</row>
    <row r="628" spans="1:27" ht="15.6" x14ac:dyDescent="0.3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</row>
    <row r="629" spans="1:27" ht="15.6" x14ac:dyDescent="0.3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</row>
    <row r="630" spans="1:27" ht="15.6" x14ac:dyDescent="0.3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</row>
    <row r="631" spans="1:27" ht="15.6" x14ac:dyDescent="0.3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</row>
    <row r="632" spans="1:27" ht="15.6" x14ac:dyDescent="0.3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</row>
    <row r="633" spans="1:27" ht="15.6" x14ac:dyDescent="0.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</row>
    <row r="634" spans="1:27" ht="15.6" x14ac:dyDescent="0.3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</row>
    <row r="635" spans="1:27" ht="15.6" x14ac:dyDescent="0.3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</row>
    <row r="636" spans="1:27" ht="15.6" x14ac:dyDescent="0.3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</row>
    <row r="637" spans="1:27" ht="15.6" x14ac:dyDescent="0.3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</row>
    <row r="638" spans="1:27" ht="15.6" x14ac:dyDescent="0.3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</row>
    <row r="639" spans="1:27" ht="15.6" x14ac:dyDescent="0.3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</row>
    <row r="640" spans="1:27" ht="15.6" x14ac:dyDescent="0.3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</row>
    <row r="641" spans="1:27" ht="15.6" x14ac:dyDescent="0.3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</row>
    <row r="642" spans="1:27" ht="15.6" x14ac:dyDescent="0.3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</row>
    <row r="643" spans="1:27" ht="15.6" x14ac:dyDescent="0.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</row>
    <row r="644" spans="1:27" ht="15.6" x14ac:dyDescent="0.3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</row>
    <row r="645" spans="1:27" ht="15.6" x14ac:dyDescent="0.3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</row>
    <row r="646" spans="1:27" ht="15.6" x14ac:dyDescent="0.3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</row>
    <row r="647" spans="1:27" ht="15.6" x14ac:dyDescent="0.3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</row>
    <row r="648" spans="1:27" ht="15.6" x14ac:dyDescent="0.3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</row>
    <row r="649" spans="1:27" ht="15.6" x14ac:dyDescent="0.3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</row>
    <row r="650" spans="1:27" ht="15.6" x14ac:dyDescent="0.3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</row>
    <row r="651" spans="1:27" ht="15.6" x14ac:dyDescent="0.3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</row>
    <row r="652" spans="1:27" ht="15.6" x14ac:dyDescent="0.3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</row>
    <row r="653" spans="1:27" ht="15.6" x14ac:dyDescent="0.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</row>
    <row r="654" spans="1:27" ht="15.6" x14ac:dyDescent="0.3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</row>
    <row r="655" spans="1:27" ht="15.6" x14ac:dyDescent="0.3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</row>
    <row r="656" spans="1:27" ht="15.6" x14ac:dyDescent="0.3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</row>
    <row r="657" spans="1:27" ht="15.6" x14ac:dyDescent="0.3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</row>
    <row r="658" spans="1:27" ht="15.6" x14ac:dyDescent="0.3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</row>
    <row r="659" spans="1:27" ht="15.6" x14ac:dyDescent="0.3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</row>
    <row r="660" spans="1:27" ht="15.6" x14ac:dyDescent="0.3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</row>
    <row r="661" spans="1:27" ht="15.6" x14ac:dyDescent="0.3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</row>
    <row r="662" spans="1:27" ht="15.6" x14ac:dyDescent="0.3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</row>
    <row r="663" spans="1:27" ht="15.6" x14ac:dyDescent="0.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</row>
    <row r="664" spans="1:27" ht="15.6" x14ac:dyDescent="0.3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</row>
    <row r="665" spans="1:27" ht="15.6" x14ac:dyDescent="0.3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</row>
    <row r="666" spans="1:27" ht="15.6" x14ac:dyDescent="0.3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</row>
    <row r="667" spans="1:27" ht="15.6" x14ac:dyDescent="0.3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</row>
    <row r="668" spans="1:27" ht="15.6" x14ac:dyDescent="0.3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</row>
    <row r="669" spans="1:27" ht="15.6" x14ac:dyDescent="0.3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</row>
    <row r="670" spans="1:27" ht="15.6" x14ac:dyDescent="0.3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</row>
    <row r="671" spans="1:27" ht="15.6" x14ac:dyDescent="0.3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</row>
    <row r="672" spans="1:27" ht="15.6" x14ac:dyDescent="0.3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</row>
    <row r="673" spans="1:27" ht="15.6" x14ac:dyDescent="0.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</row>
    <row r="674" spans="1:27" ht="15.6" x14ac:dyDescent="0.3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</row>
    <row r="675" spans="1:27" ht="15.6" x14ac:dyDescent="0.3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</row>
    <row r="676" spans="1:27" ht="15.6" x14ac:dyDescent="0.3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</row>
    <row r="677" spans="1:27" ht="15.6" x14ac:dyDescent="0.3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</row>
    <row r="678" spans="1:27" ht="15.6" x14ac:dyDescent="0.3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</row>
    <row r="679" spans="1:27" ht="15.6" x14ac:dyDescent="0.3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</row>
    <row r="680" spans="1:27" ht="15.6" x14ac:dyDescent="0.3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</row>
    <row r="681" spans="1:27" ht="15.6" x14ac:dyDescent="0.3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</row>
    <row r="682" spans="1:27" ht="15.6" x14ac:dyDescent="0.3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</row>
    <row r="683" spans="1:27" ht="15.6" x14ac:dyDescent="0.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</row>
    <row r="684" spans="1:27" ht="15.6" x14ac:dyDescent="0.3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</row>
    <row r="685" spans="1:27" ht="15.6" x14ac:dyDescent="0.3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</row>
    <row r="686" spans="1:27" ht="15.6" x14ac:dyDescent="0.3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</row>
    <row r="687" spans="1:27" ht="15.6" x14ac:dyDescent="0.3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</row>
    <row r="688" spans="1:27" ht="15.6" x14ac:dyDescent="0.3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</row>
    <row r="689" spans="1:27" ht="15.6" x14ac:dyDescent="0.3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</row>
    <row r="690" spans="1:27" ht="15.6" x14ac:dyDescent="0.3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</row>
    <row r="691" spans="1:27" ht="15.6" x14ac:dyDescent="0.3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</row>
    <row r="692" spans="1:27" ht="15.6" x14ac:dyDescent="0.3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</row>
    <row r="693" spans="1:27" ht="15.6" x14ac:dyDescent="0.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</row>
    <row r="694" spans="1:27" ht="15.6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</row>
    <row r="695" spans="1:27" ht="15.6" x14ac:dyDescent="0.3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</row>
    <row r="696" spans="1:27" ht="15.6" x14ac:dyDescent="0.3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</row>
    <row r="697" spans="1:27" ht="15.6" x14ac:dyDescent="0.3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</row>
    <row r="698" spans="1:27" ht="15.6" x14ac:dyDescent="0.3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</row>
    <row r="699" spans="1:27" ht="15.6" x14ac:dyDescent="0.3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</row>
    <row r="700" spans="1:27" ht="15.6" x14ac:dyDescent="0.3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</row>
    <row r="701" spans="1:27" ht="15.6" x14ac:dyDescent="0.3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</row>
    <row r="702" spans="1:27" ht="15.6" x14ac:dyDescent="0.3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</row>
    <row r="703" spans="1:27" ht="15.6" x14ac:dyDescent="0.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</row>
    <row r="704" spans="1:27" ht="15.6" x14ac:dyDescent="0.3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</row>
    <row r="705" spans="1:27" ht="15.6" x14ac:dyDescent="0.3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</row>
    <row r="706" spans="1:27" ht="15.6" x14ac:dyDescent="0.3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</row>
    <row r="707" spans="1:27" ht="15.6" x14ac:dyDescent="0.3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</row>
    <row r="708" spans="1:27" ht="15.6" x14ac:dyDescent="0.3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</row>
    <row r="709" spans="1:27" ht="15.6" x14ac:dyDescent="0.3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</row>
    <row r="710" spans="1:27" ht="15.6" x14ac:dyDescent="0.3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</row>
    <row r="711" spans="1:27" ht="15.6" x14ac:dyDescent="0.3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</row>
    <row r="712" spans="1:27" ht="15.6" x14ac:dyDescent="0.3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</row>
    <row r="713" spans="1:27" ht="15.6" x14ac:dyDescent="0.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</row>
    <row r="714" spans="1:27" ht="15.6" x14ac:dyDescent="0.3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</row>
    <row r="715" spans="1:27" ht="15.6" x14ac:dyDescent="0.3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</row>
    <row r="716" spans="1:27" ht="15.6" x14ac:dyDescent="0.3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</row>
    <row r="717" spans="1:27" ht="15.6" x14ac:dyDescent="0.3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</row>
    <row r="718" spans="1:27" ht="15.6" x14ac:dyDescent="0.3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</row>
    <row r="719" spans="1:27" ht="15.6" x14ac:dyDescent="0.3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</row>
    <row r="720" spans="1:27" ht="15.6" x14ac:dyDescent="0.3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</row>
    <row r="721" spans="1:27" ht="15.6" x14ac:dyDescent="0.3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</row>
    <row r="722" spans="1:27" ht="15.6" x14ac:dyDescent="0.3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</row>
    <row r="723" spans="1:27" ht="15.6" x14ac:dyDescent="0.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</row>
    <row r="724" spans="1:27" ht="15.6" x14ac:dyDescent="0.3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</row>
    <row r="725" spans="1:27" ht="15.6" x14ac:dyDescent="0.3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</row>
    <row r="726" spans="1:27" ht="15.6" x14ac:dyDescent="0.3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</row>
    <row r="727" spans="1:27" ht="15.6" x14ac:dyDescent="0.3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</row>
    <row r="728" spans="1:27" ht="15.6" x14ac:dyDescent="0.3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</row>
    <row r="729" spans="1:27" ht="15.6" x14ac:dyDescent="0.3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</row>
    <row r="730" spans="1:27" ht="15.6" x14ac:dyDescent="0.3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</row>
    <row r="731" spans="1:27" ht="15.6" x14ac:dyDescent="0.3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</row>
    <row r="732" spans="1:27" ht="15.6" x14ac:dyDescent="0.3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</row>
    <row r="733" spans="1:27" ht="15.6" x14ac:dyDescent="0.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</row>
    <row r="734" spans="1:27" ht="15.6" x14ac:dyDescent="0.3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</row>
    <row r="735" spans="1:27" ht="15.6" x14ac:dyDescent="0.3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</row>
    <row r="736" spans="1:27" ht="15.6" x14ac:dyDescent="0.3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</row>
    <row r="737" spans="1:27" ht="15.6" x14ac:dyDescent="0.3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</row>
    <row r="738" spans="1:27" ht="15.6" x14ac:dyDescent="0.3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</row>
    <row r="739" spans="1:27" ht="15.6" x14ac:dyDescent="0.3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</row>
    <row r="740" spans="1:27" ht="15.6" x14ac:dyDescent="0.3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</row>
    <row r="741" spans="1:27" ht="15.6" x14ac:dyDescent="0.3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</row>
    <row r="742" spans="1:27" ht="15.6" x14ac:dyDescent="0.3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</row>
    <row r="743" spans="1:27" ht="15.6" x14ac:dyDescent="0.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</row>
    <row r="744" spans="1:27" ht="15.6" x14ac:dyDescent="0.3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</row>
    <row r="745" spans="1:27" ht="15.6" x14ac:dyDescent="0.3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</row>
    <row r="746" spans="1:27" ht="15.6" x14ac:dyDescent="0.3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</row>
    <row r="747" spans="1:27" ht="15.6" x14ac:dyDescent="0.3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</row>
    <row r="748" spans="1:27" ht="15.6" x14ac:dyDescent="0.3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</row>
    <row r="749" spans="1:27" ht="15.6" x14ac:dyDescent="0.3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</row>
    <row r="750" spans="1:27" ht="15.6" x14ac:dyDescent="0.3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</row>
    <row r="751" spans="1:27" ht="15.6" x14ac:dyDescent="0.3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</row>
    <row r="752" spans="1:27" ht="15.6" x14ac:dyDescent="0.3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</row>
    <row r="753" spans="1:27" ht="15.6" x14ac:dyDescent="0.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</row>
    <row r="754" spans="1:27" ht="15.6" x14ac:dyDescent="0.3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</row>
    <row r="755" spans="1:27" ht="15.6" x14ac:dyDescent="0.3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</row>
    <row r="756" spans="1:27" ht="15.6" x14ac:dyDescent="0.3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</row>
    <row r="757" spans="1:27" ht="15.6" x14ac:dyDescent="0.3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</row>
    <row r="758" spans="1:27" ht="15.6" x14ac:dyDescent="0.3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</row>
    <row r="759" spans="1:27" ht="15.6" x14ac:dyDescent="0.3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</row>
    <row r="760" spans="1:27" ht="15.6" x14ac:dyDescent="0.3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</row>
    <row r="761" spans="1:27" ht="15.6" x14ac:dyDescent="0.3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</row>
    <row r="762" spans="1:27" ht="15.6" x14ac:dyDescent="0.3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</row>
    <row r="763" spans="1:27" ht="15.6" x14ac:dyDescent="0.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</row>
    <row r="764" spans="1:27" ht="15.6" x14ac:dyDescent="0.3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</row>
    <row r="765" spans="1:27" ht="15.6" x14ac:dyDescent="0.3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</row>
    <row r="766" spans="1:27" ht="15.6" x14ac:dyDescent="0.3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</row>
    <row r="767" spans="1:27" ht="15.6" x14ac:dyDescent="0.3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</row>
    <row r="768" spans="1:27" ht="15.6" x14ac:dyDescent="0.3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</row>
    <row r="769" spans="1:27" ht="15.6" x14ac:dyDescent="0.3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</row>
    <row r="770" spans="1:27" ht="15.6" x14ac:dyDescent="0.3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</row>
    <row r="771" spans="1:27" ht="15.6" x14ac:dyDescent="0.3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</row>
    <row r="772" spans="1:27" ht="15.6" x14ac:dyDescent="0.3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</row>
    <row r="773" spans="1:27" ht="15.6" x14ac:dyDescent="0.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</row>
    <row r="774" spans="1:27" ht="15.6" x14ac:dyDescent="0.3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</row>
    <row r="775" spans="1:27" ht="15.6" x14ac:dyDescent="0.3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</row>
    <row r="776" spans="1:27" ht="15.6" x14ac:dyDescent="0.3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</row>
    <row r="777" spans="1:27" ht="15.6" x14ac:dyDescent="0.3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</row>
    <row r="778" spans="1:27" ht="15.6" x14ac:dyDescent="0.3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</row>
    <row r="779" spans="1:27" ht="15.6" x14ac:dyDescent="0.3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</row>
    <row r="780" spans="1:27" ht="15.6" x14ac:dyDescent="0.3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</row>
    <row r="781" spans="1:27" ht="15.6" x14ac:dyDescent="0.3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</row>
    <row r="782" spans="1:27" ht="15.6" x14ac:dyDescent="0.3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</row>
    <row r="783" spans="1:27" ht="15.6" x14ac:dyDescent="0.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</row>
    <row r="784" spans="1:27" ht="15.6" x14ac:dyDescent="0.3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</row>
    <row r="785" spans="1:27" ht="15.6" x14ac:dyDescent="0.3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</row>
    <row r="786" spans="1:27" ht="15.6" x14ac:dyDescent="0.3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</row>
    <row r="787" spans="1:27" ht="15.6" x14ac:dyDescent="0.3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</row>
    <row r="788" spans="1:27" ht="15.6" x14ac:dyDescent="0.3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</row>
    <row r="789" spans="1:27" ht="15.6" x14ac:dyDescent="0.3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</row>
    <row r="790" spans="1:27" ht="15.6" x14ac:dyDescent="0.3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</row>
    <row r="791" spans="1:27" ht="15.6" x14ac:dyDescent="0.3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</row>
    <row r="792" spans="1:27" ht="15.6" x14ac:dyDescent="0.3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</row>
    <row r="793" spans="1:27" ht="15.6" x14ac:dyDescent="0.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</row>
    <row r="794" spans="1:27" ht="15.6" x14ac:dyDescent="0.3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</row>
    <row r="795" spans="1:27" ht="15.6" x14ac:dyDescent="0.3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</row>
    <row r="796" spans="1:27" ht="15.6" x14ac:dyDescent="0.3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</row>
    <row r="797" spans="1:27" ht="15.6" x14ac:dyDescent="0.3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</row>
    <row r="798" spans="1:27" ht="15.6" x14ac:dyDescent="0.3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</row>
    <row r="799" spans="1:27" ht="15.6" x14ac:dyDescent="0.3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</row>
    <row r="800" spans="1:27" ht="15.6" x14ac:dyDescent="0.3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</row>
    <row r="801" spans="1:27" ht="15.6" x14ac:dyDescent="0.3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</row>
    <row r="802" spans="1:27" ht="15.6" x14ac:dyDescent="0.3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</row>
    <row r="803" spans="1:27" ht="15.6" x14ac:dyDescent="0.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</row>
    <row r="804" spans="1:27" ht="15.6" x14ac:dyDescent="0.3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</row>
    <row r="805" spans="1:27" ht="15.6" x14ac:dyDescent="0.3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</row>
    <row r="806" spans="1:27" ht="15.6" x14ac:dyDescent="0.3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</row>
    <row r="807" spans="1:27" ht="15.6" x14ac:dyDescent="0.3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</row>
    <row r="808" spans="1:27" ht="15.6" x14ac:dyDescent="0.3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</row>
    <row r="809" spans="1:27" ht="15.6" x14ac:dyDescent="0.3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</row>
    <row r="810" spans="1:27" ht="15.6" x14ac:dyDescent="0.3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</row>
    <row r="811" spans="1:27" ht="15.6" x14ac:dyDescent="0.3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</row>
    <row r="812" spans="1:27" ht="15.6" x14ac:dyDescent="0.3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</row>
    <row r="813" spans="1:27" ht="15.6" x14ac:dyDescent="0.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</row>
    <row r="814" spans="1:27" ht="15.6" x14ac:dyDescent="0.3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</row>
    <row r="815" spans="1:27" ht="15.6" x14ac:dyDescent="0.3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</row>
    <row r="816" spans="1:27" ht="15.6" x14ac:dyDescent="0.3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</row>
    <row r="817" spans="1:27" ht="15.6" x14ac:dyDescent="0.3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</row>
    <row r="818" spans="1:27" ht="15.6" x14ac:dyDescent="0.3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</row>
    <row r="819" spans="1:27" ht="15.6" x14ac:dyDescent="0.3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</row>
    <row r="820" spans="1:27" ht="15.6" x14ac:dyDescent="0.3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</row>
    <row r="821" spans="1:27" ht="15.6" x14ac:dyDescent="0.3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</row>
    <row r="822" spans="1:27" ht="15.6" x14ac:dyDescent="0.3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</row>
    <row r="823" spans="1:27" ht="15.6" x14ac:dyDescent="0.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</row>
    <row r="824" spans="1:27" ht="15.6" x14ac:dyDescent="0.3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</row>
    <row r="825" spans="1:27" ht="15.6" x14ac:dyDescent="0.3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</row>
    <row r="826" spans="1:27" ht="15.6" x14ac:dyDescent="0.3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</row>
    <row r="827" spans="1:27" ht="15.6" x14ac:dyDescent="0.3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</row>
    <row r="828" spans="1:27" ht="15.6" x14ac:dyDescent="0.3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</row>
    <row r="829" spans="1:27" ht="15.6" x14ac:dyDescent="0.3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</row>
    <row r="830" spans="1:27" ht="15.6" x14ac:dyDescent="0.3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</row>
    <row r="831" spans="1:27" ht="15.6" x14ac:dyDescent="0.3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</row>
    <row r="832" spans="1:27" ht="15.6" x14ac:dyDescent="0.3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</row>
    <row r="833" spans="1:27" ht="15.6" x14ac:dyDescent="0.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</row>
    <row r="834" spans="1:27" ht="15.6" x14ac:dyDescent="0.3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</row>
    <row r="835" spans="1:27" ht="15.6" x14ac:dyDescent="0.3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</row>
    <row r="836" spans="1:27" ht="15.6" x14ac:dyDescent="0.3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</row>
    <row r="837" spans="1:27" ht="15.6" x14ac:dyDescent="0.3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</row>
    <row r="838" spans="1:27" ht="15.6" x14ac:dyDescent="0.3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</row>
    <row r="839" spans="1:27" ht="15.6" x14ac:dyDescent="0.3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</row>
    <row r="840" spans="1:27" ht="15.6" x14ac:dyDescent="0.3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</row>
    <row r="841" spans="1:27" ht="15.6" x14ac:dyDescent="0.3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</row>
    <row r="842" spans="1:27" ht="15.6" x14ac:dyDescent="0.3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</row>
    <row r="843" spans="1:27" ht="15.6" x14ac:dyDescent="0.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</row>
    <row r="844" spans="1:27" ht="15.6" x14ac:dyDescent="0.3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</row>
    <row r="845" spans="1:27" ht="15.6" x14ac:dyDescent="0.3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</row>
    <row r="846" spans="1:27" ht="15.6" x14ac:dyDescent="0.3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</row>
    <row r="847" spans="1:27" ht="15.6" x14ac:dyDescent="0.3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</row>
    <row r="848" spans="1:27" ht="15.6" x14ac:dyDescent="0.3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</row>
    <row r="849" spans="1:27" ht="15.6" x14ac:dyDescent="0.3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</row>
    <row r="850" spans="1:27" ht="15.6" x14ac:dyDescent="0.3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</row>
    <row r="851" spans="1:27" ht="15.6" x14ac:dyDescent="0.3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</row>
    <row r="852" spans="1:27" ht="15.6" x14ac:dyDescent="0.3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</row>
    <row r="853" spans="1:27" ht="15.6" x14ac:dyDescent="0.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</row>
    <row r="854" spans="1:27" ht="15.6" x14ac:dyDescent="0.3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</row>
    <row r="855" spans="1:27" ht="15.6" x14ac:dyDescent="0.3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</row>
    <row r="856" spans="1:27" ht="15.6" x14ac:dyDescent="0.3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</row>
    <row r="857" spans="1:27" ht="15.6" x14ac:dyDescent="0.3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</row>
    <row r="858" spans="1:27" ht="15.6" x14ac:dyDescent="0.3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</row>
    <row r="859" spans="1:27" ht="15.6" x14ac:dyDescent="0.3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</row>
    <row r="860" spans="1:27" ht="15.6" x14ac:dyDescent="0.3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</row>
    <row r="861" spans="1:27" ht="15.6" x14ac:dyDescent="0.3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</row>
    <row r="862" spans="1:27" ht="15.6" x14ac:dyDescent="0.3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</row>
    <row r="863" spans="1:27" ht="15.6" x14ac:dyDescent="0.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</row>
    <row r="864" spans="1:27" ht="15.6" x14ac:dyDescent="0.3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</row>
    <row r="865" spans="1:27" ht="15.6" x14ac:dyDescent="0.3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</row>
    <row r="866" spans="1:27" ht="15.6" x14ac:dyDescent="0.3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</row>
    <row r="867" spans="1:27" ht="15.6" x14ac:dyDescent="0.3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</row>
    <row r="868" spans="1:27" ht="15.6" x14ac:dyDescent="0.3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</row>
    <row r="869" spans="1:27" ht="15.6" x14ac:dyDescent="0.3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</row>
    <row r="870" spans="1:27" ht="15.6" x14ac:dyDescent="0.3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</row>
    <row r="871" spans="1:27" ht="15.6" x14ac:dyDescent="0.3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</row>
    <row r="872" spans="1:27" ht="15.6" x14ac:dyDescent="0.3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</row>
    <row r="873" spans="1:27" ht="15.6" x14ac:dyDescent="0.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</row>
    <row r="874" spans="1:27" ht="15.6" x14ac:dyDescent="0.3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</row>
    <row r="875" spans="1:27" ht="15.6" x14ac:dyDescent="0.3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</row>
    <row r="876" spans="1:27" ht="15.6" x14ac:dyDescent="0.3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</row>
    <row r="877" spans="1:27" ht="15.6" x14ac:dyDescent="0.3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</row>
    <row r="878" spans="1:27" ht="15.6" x14ac:dyDescent="0.3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</row>
    <row r="879" spans="1:27" ht="15.6" x14ac:dyDescent="0.3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</row>
    <row r="880" spans="1:27" ht="15.6" x14ac:dyDescent="0.3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</row>
    <row r="881" spans="1:27" ht="15.6" x14ac:dyDescent="0.3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</row>
    <row r="882" spans="1:27" ht="15.6" x14ac:dyDescent="0.3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</row>
    <row r="883" spans="1:27" ht="15.6" x14ac:dyDescent="0.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</row>
    <row r="884" spans="1:27" ht="15.6" x14ac:dyDescent="0.3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</row>
    <row r="885" spans="1:27" ht="15.6" x14ac:dyDescent="0.3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</row>
    <row r="886" spans="1:27" ht="15.6" x14ac:dyDescent="0.3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</row>
    <row r="887" spans="1:27" ht="15.6" x14ac:dyDescent="0.3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</row>
    <row r="888" spans="1:27" ht="15.6" x14ac:dyDescent="0.3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</row>
    <row r="889" spans="1:27" ht="15.6" x14ac:dyDescent="0.3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</row>
    <row r="890" spans="1:27" ht="15.6" x14ac:dyDescent="0.3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</row>
    <row r="891" spans="1:27" ht="15.6" x14ac:dyDescent="0.3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</row>
    <row r="892" spans="1:27" ht="15.6" x14ac:dyDescent="0.3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</row>
    <row r="893" spans="1:27" ht="15.6" x14ac:dyDescent="0.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</row>
    <row r="894" spans="1:27" ht="15.6" x14ac:dyDescent="0.3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</row>
    <row r="895" spans="1:27" ht="15.6" x14ac:dyDescent="0.3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</row>
    <row r="896" spans="1:27" ht="15.6" x14ac:dyDescent="0.3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</row>
    <row r="897" spans="1:27" ht="15.6" x14ac:dyDescent="0.3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</row>
    <row r="898" spans="1:27" ht="15.6" x14ac:dyDescent="0.3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</row>
    <row r="899" spans="1:27" ht="15.6" x14ac:dyDescent="0.3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</row>
    <row r="900" spans="1:27" ht="15.6" x14ac:dyDescent="0.3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</row>
    <row r="901" spans="1:27" ht="15.6" x14ac:dyDescent="0.3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</row>
    <row r="902" spans="1:27" ht="15.6" x14ac:dyDescent="0.3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</row>
    <row r="903" spans="1:27" ht="15.6" x14ac:dyDescent="0.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</row>
    <row r="904" spans="1:27" ht="15.6" x14ac:dyDescent="0.3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</row>
    <row r="905" spans="1:27" ht="15.6" x14ac:dyDescent="0.3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</row>
    <row r="906" spans="1:27" ht="15.6" x14ac:dyDescent="0.3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</row>
    <row r="907" spans="1:27" ht="15.6" x14ac:dyDescent="0.3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</row>
    <row r="908" spans="1:27" ht="15.6" x14ac:dyDescent="0.3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</row>
    <row r="909" spans="1:27" ht="15.6" x14ac:dyDescent="0.3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</row>
    <row r="910" spans="1:27" ht="15.6" x14ac:dyDescent="0.3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</row>
    <row r="911" spans="1:27" ht="15.6" x14ac:dyDescent="0.3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</row>
    <row r="912" spans="1:27" ht="15.6" x14ac:dyDescent="0.3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</row>
    <row r="913" spans="1:27" ht="15.6" x14ac:dyDescent="0.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</row>
    <row r="914" spans="1:27" ht="15.6" x14ac:dyDescent="0.3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</row>
    <row r="915" spans="1:27" ht="15.6" x14ac:dyDescent="0.3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</row>
    <row r="916" spans="1:27" ht="15.6" x14ac:dyDescent="0.3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</row>
    <row r="917" spans="1:27" ht="15.6" x14ac:dyDescent="0.3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</row>
    <row r="918" spans="1:27" ht="15.6" x14ac:dyDescent="0.3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</row>
    <row r="919" spans="1:27" ht="15.6" x14ac:dyDescent="0.3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</row>
    <row r="920" spans="1:27" ht="15.6" x14ac:dyDescent="0.3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</row>
    <row r="921" spans="1:27" ht="15.6" x14ac:dyDescent="0.3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</row>
    <row r="922" spans="1:27" ht="15.6" x14ac:dyDescent="0.3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</row>
    <row r="923" spans="1:27" ht="15.6" x14ac:dyDescent="0.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</row>
    <row r="924" spans="1:27" ht="15.6" x14ac:dyDescent="0.3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</row>
    <row r="925" spans="1:27" ht="15.6" x14ac:dyDescent="0.3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</row>
    <row r="926" spans="1:27" ht="15.6" x14ac:dyDescent="0.3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</row>
    <row r="927" spans="1:27" ht="15.6" x14ac:dyDescent="0.3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</row>
    <row r="928" spans="1:27" ht="15.6" x14ac:dyDescent="0.3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</row>
    <row r="929" spans="1:27" ht="15.6" x14ac:dyDescent="0.3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</row>
    <row r="930" spans="1:27" ht="15.6" x14ac:dyDescent="0.3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</row>
    <row r="931" spans="1:27" ht="15.6" x14ac:dyDescent="0.3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</row>
    <row r="932" spans="1:27" ht="15.6" x14ac:dyDescent="0.3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</row>
    <row r="933" spans="1:27" ht="15.6" x14ac:dyDescent="0.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</row>
    <row r="934" spans="1:27" ht="15.6" x14ac:dyDescent="0.3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</row>
    <row r="935" spans="1:27" ht="15.6" x14ac:dyDescent="0.3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</row>
    <row r="936" spans="1:27" ht="15.6" x14ac:dyDescent="0.3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</row>
    <row r="937" spans="1:27" ht="15.6" x14ac:dyDescent="0.3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</row>
    <row r="938" spans="1:27" ht="15.6" x14ac:dyDescent="0.3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</row>
    <row r="939" spans="1:27" ht="15.6" x14ac:dyDescent="0.3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</row>
    <row r="940" spans="1:27" ht="15.6" x14ac:dyDescent="0.3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</row>
    <row r="941" spans="1:27" ht="15.6" x14ac:dyDescent="0.3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</row>
    <row r="942" spans="1:27" ht="15.6" x14ac:dyDescent="0.3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</row>
    <row r="943" spans="1:27" ht="15.6" x14ac:dyDescent="0.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</row>
    <row r="944" spans="1:27" ht="15.6" x14ac:dyDescent="0.3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</row>
    <row r="945" spans="1:27" ht="15.6" x14ac:dyDescent="0.3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</row>
    <row r="946" spans="1:27" ht="15.6" x14ac:dyDescent="0.3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</row>
    <row r="947" spans="1:27" ht="15.6" x14ac:dyDescent="0.3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</row>
    <row r="948" spans="1:27" ht="15.6" x14ac:dyDescent="0.3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</row>
    <row r="949" spans="1:27" ht="15.6" x14ac:dyDescent="0.3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</row>
    <row r="950" spans="1:27" ht="15.6" x14ac:dyDescent="0.3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</row>
    <row r="951" spans="1:27" ht="15.6" x14ac:dyDescent="0.3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</row>
    <row r="952" spans="1:27" ht="15.6" x14ac:dyDescent="0.3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</row>
    <row r="953" spans="1:27" ht="15.6" x14ac:dyDescent="0.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</row>
    <row r="954" spans="1:27" ht="15.6" x14ac:dyDescent="0.3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</row>
    <row r="955" spans="1:27" ht="15.6" x14ac:dyDescent="0.3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</row>
    <row r="956" spans="1:27" ht="15.6" x14ac:dyDescent="0.3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</row>
    <row r="957" spans="1:27" ht="15.6" x14ac:dyDescent="0.3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</row>
    <row r="958" spans="1:27" ht="15.6" x14ac:dyDescent="0.3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</row>
    <row r="959" spans="1:27" ht="15.6" x14ac:dyDescent="0.3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</row>
    <row r="960" spans="1:27" ht="15.6" x14ac:dyDescent="0.3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</row>
    <row r="961" spans="1:27" ht="15.6" x14ac:dyDescent="0.3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</row>
    <row r="962" spans="1:27" ht="15.6" x14ac:dyDescent="0.3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</row>
    <row r="963" spans="1:27" ht="15.6" x14ac:dyDescent="0.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</row>
    <row r="964" spans="1:27" ht="15.6" x14ac:dyDescent="0.3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</row>
    <row r="965" spans="1:27" ht="15.6" x14ac:dyDescent="0.3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</row>
    <row r="966" spans="1:27" ht="15.6" x14ac:dyDescent="0.3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</row>
    <row r="967" spans="1:27" ht="15.6" x14ac:dyDescent="0.3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</row>
    <row r="968" spans="1:27" ht="15.6" x14ac:dyDescent="0.3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</row>
    <row r="969" spans="1:27" ht="15.6" x14ac:dyDescent="0.3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</row>
    <row r="970" spans="1:27" ht="15.6" x14ac:dyDescent="0.3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</row>
    <row r="971" spans="1:27" ht="15.6" x14ac:dyDescent="0.3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</row>
    <row r="972" spans="1:27" ht="15.6" x14ac:dyDescent="0.3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</row>
    <row r="973" spans="1:27" ht="15.6" x14ac:dyDescent="0.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</row>
    <row r="974" spans="1:27" ht="15.6" x14ac:dyDescent="0.3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</row>
    <row r="975" spans="1:27" ht="15.6" x14ac:dyDescent="0.3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</row>
    <row r="976" spans="1:27" ht="15.6" x14ac:dyDescent="0.3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</row>
    <row r="977" spans="1:27" ht="15.6" x14ac:dyDescent="0.3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</row>
    <row r="978" spans="1:27" ht="15.6" x14ac:dyDescent="0.3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</row>
    <row r="979" spans="1:27" ht="15.6" x14ac:dyDescent="0.3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</row>
    <row r="980" spans="1:27" ht="15.6" x14ac:dyDescent="0.3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</row>
    <row r="981" spans="1:27" ht="15.6" x14ac:dyDescent="0.3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</row>
    <row r="982" spans="1:27" ht="15.6" x14ac:dyDescent="0.3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</row>
    <row r="983" spans="1:27" ht="15.6" x14ac:dyDescent="0.3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</row>
    <row r="984" spans="1:27" ht="15.6" x14ac:dyDescent="0.3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</row>
    <row r="985" spans="1:27" ht="15.6" x14ac:dyDescent="0.3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</row>
    <row r="986" spans="1:27" ht="15.6" x14ac:dyDescent="0.3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</row>
    <row r="987" spans="1:27" ht="15.6" x14ac:dyDescent="0.3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</row>
    <row r="988" spans="1:27" ht="15.6" x14ac:dyDescent="0.3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</row>
    <row r="989" spans="1:27" ht="15.6" x14ac:dyDescent="0.3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</row>
    <row r="990" spans="1:27" ht="15.6" x14ac:dyDescent="0.3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</row>
    <row r="991" spans="1:27" ht="15.6" x14ac:dyDescent="0.3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</row>
    <row r="992" spans="1:27" ht="15.6" x14ac:dyDescent="0.3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</row>
    <row r="993" spans="1:27" ht="15.6" x14ac:dyDescent="0.3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</row>
    <row r="994" spans="1:27" ht="15.6" x14ac:dyDescent="0.3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</row>
    <row r="995" spans="1:27" ht="15.6" x14ac:dyDescent="0.3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</row>
    <row r="996" spans="1:27" ht="15.6" x14ac:dyDescent="0.3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</row>
    <row r="997" spans="1:27" ht="15.6" x14ac:dyDescent="0.3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</row>
    <row r="998" spans="1:27" ht="15.6" x14ac:dyDescent="0.3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</row>
    <row r="999" spans="1:27" ht="15.6" x14ac:dyDescent="0.3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</row>
    <row r="1000" spans="1:27" ht="15.6" x14ac:dyDescent="0.3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</row>
    <row r="1001" spans="1:27" ht="15.6" x14ac:dyDescent="0.3">
      <c r="A1001" s="11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</row>
  </sheetData>
  <mergeCells count="1">
    <mergeCell ref="A39:C39"/>
  </mergeCells>
  <hyperlinks>
    <hyperlink ref="A1" location="'Daftar Isi'!A1" display="Daftar Isi" xr:uid="{742A2EF1-6926-4A7C-A386-D2C691E37473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35DEC-86BC-4338-AC41-8912D6C4CE54}">
  <dimension ref="A1:D6"/>
  <sheetViews>
    <sheetView workbookViewId="0"/>
  </sheetViews>
  <sheetFormatPr defaultRowHeight="14.4" x14ac:dyDescent="0.3"/>
  <cols>
    <col min="2" max="2" width="31.88671875" bestFit="1" customWidth="1"/>
    <col min="3" max="3" width="37.88671875" bestFit="1" customWidth="1"/>
    <col min="4" max="4" width="40.77734375" bestFit="1" customWidth="1"/>
  </cols>
  <sheetData>
    <row r="1" spans="1:4" x14ac:dyDescent="0.3">
      <c r="A1" s="45" t="s">
        <v>148</v>
      </c>
    </row>
    <row r="2" spans="1:4" ht="15.6" x14ac:dyDescent="0.3">
      <c r="A2" s="103" t="s">
        <v>71</v>
      </c>
      <c r="B2" s="103" t="s">
        <v>98</v>
      </c>
      <c r="C2" s="103" t="s">
        <v>97</v>
      </c>
      <c r="D2" s="103" t="s">
        <v>96</v>
      </c>
    </row>
    <row r="3" spans="1:4" ht="15.6" x14ac:dyDescent="0.3">
      <c r="A3" s="104">
        <v>2021</v>
      </c>
      <c r="B3" s="105">
        <v>4708017336</v>
      </c>
      <c r="C3" s="105">
        <v>4362700</v>
      </c>
      <c r="D3" s="106">
        <f>B3/C3</f>
        <v>1079.1522075778762</v>
      </c>
    </row>
    <row r="4" spans="1:4" ht="15.6" x14ac:dyDescent="0.3">
      <c r="A4" s="104">
        <v>2022</v>
      </c>
      <c r="B4" s="105">
        <v>5470511133</v>
      </c>
      <c r="C4" s="105">
        <v>4415064</v>
      </c>
      <c r="D4" s="106">
        <f>B4/C4</f>
        <v>1239.0559079098286</v>
      </c>
    </row>
    <row r="5" spans="1:4" ht="15.6" x14ac:dyDescent="0.3">
      <c r="A5" s="104">
        <v>2023</v>
      </c>
      <c r="B5" s="105">
        <v>6354529521</v>
      </c>
      <c r="C5" s="105">
        <v>4404300</v>
      </c>
      <c r="D5" s="106">
        <f>B5/C5</f>
        <v>1442.8012444656358</v>
      </c>
    </row>
    <row r="6" spans="1:4" ht="15.6" x14ac:dyDescent="0.3">
      <c r="A6" s="104">
        <v>2024</v>
      </c>
      <c r="B6" s="105">
        <v>7301364279</v>
      </c>
      <c r="C6" s="105">
        <v>4433300</v>
      </c>
      <c r="D6" s="106">
        <f>B6/C6</f>
        <v>1646.9366564410259</v>
      </c>
    </row>
  </sheetData>
  <hyperlinks>
    <hyperlink ref="A1" location="'Daftar Isi'!A1" display="Daftar Isi" xr:uid="{E63150A3-5325-4BEF-9C63-94AA1B3A5D0E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0BEC3-5997-49C5-B42E-4F02F2705990}">
  <sheetPr>
    <outlinePr summaryBelow="0" summaryRight="0"/>
  </sheetPr>
  <dimension ref="A1:AA1001"/>
  <sheetViews>
    <sheetView workbookViewId="0"/>
  </sheetViews>
  <sheetFormatPr defaultColWidth="14.44140625" defaultRowHeight="15" customHeight="1" x14ac:dyDescent="0.3"/>
  <cols>
    <col min="1" max="1" width="18.21875" style="13" customWidth="1"/>
    <col min="2" max="2" width="20.5546875" style="13" customWidth="1"/>
    <col min="3" max="3" width="14.44140625" style="13"/>
    <col min="4" max="4" width="28.109375" style="13" customWidth="1"/>
    <col min="5" max="5" width="14.44140625" style="13"/>
    <col min="6" max="6" width="15.6640625" style="13" customWidth="1"/>
    <col min="7" max="16384" width="14.44140625" style="13"/>
  </cols>
  <sheetData>
    <row r="1" spans="1:27" ht="15" customHeight="1" x14ac:dyDescent="0.3">
      <c r="A1" s="45" t="s">
        <v>148</v>
      </c>
    </row>
    <row r="2" spans="1:27" ht="15.6" x14ac:dyDescent="0.3">
      <c r="A2" s="30" t="s">
        <v>136</v>
      </c>
      <c r="B2" s="30" t="s">
        <v>71</v>
      </c>
      <c r="C2" s="30" t="s">
        <v>58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27" ht="15.6" x14ac:dyDescent="0.3">
      <c r="A3" s="29" t="s">
        <v>137</v>
      </c>
      <c r="B3" s="29">
        <v>2025</v>
      </c>
      <c r="C3" s="29">
        <v>72</v>
      </c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spans="1:27" ht="15.6" x14ac:dyDescent="0.3">
      <c r="A4" s="29" t="s">
        <v>138</v>
      </c>
      <c r="B4" s="29">
        <v>2025</v>
      </c>
      <c r="C4" s="29">
        <v>2103</v>
      </c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pans="1:27" ht="15.6" x14ac:dyDescent="0.3">
      <c r="A5" s="29" t="s">
        <v>139</v>
      </c>
      <c r="B5" s="29">
        <v>2025</v>
      </c>
      <c r="C5" s="29">
        <v>65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spans="1:27" ht="15.6" x14ac:dyDescent="0.3">
      <c r="A6" s="29" t="s">
        <v>140</v>
      </c>
      <c r="B6" s="29">
        <v>2025</v>
      </c>
      <c r="C6" s="29">
        <v>8282</v>
      </c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pans="1:27" ht="15.6" x14ac:dyDescent="0.3">
      <c r="A7" s="29" t="s">
        <v>141</v>
      </c>
      <c r="B7" s="29">
        <v>2025</v>
      </c>
      <c r="C7" s="29">
        <f>SUM(C3:C6)</f>
        <v>10522</v>
      </c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7" ht="15.6" x14ac:dyDescent="0.3">
      <c r="A8" s="11"/>
      <c r="B8" s="11"/>
      <c r="C8" s="11"/>
      <c r="D8" s="11"/>
      <c r="E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pans="1:27" ht="15.6" x14ac:dyDescent="0.3">
      <c r="A9" s="11"/>
      <c r="B9" s="11"/>
      <c r="C9" s="11"/>
      <c r="D9" s="11"/>
      <c r="E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spans="1:27" ht="15.6" x14ac:dyDescent="0.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7" ht="15.6" x14ac:dyDescent="0.3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spans="1:27" ht="15.6" x14ac:dyDescent="0.3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pans="1:27" ht="15.6" x14ac:dyDescent="0.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7" ht="15.6" x14ac:dyDescent="0.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pans="1:27" ht="15.6" x14ac:dyDescent="0.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spans="1:27" ht="15.6" x14ac:dyDescent="0.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ht="15.6" x14ac:dyDescent="0.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 spans="1:27" ht="15.6" x14ac:dyDescent="0.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pans="1:27" ht="15.6" x14ac:dyDescent="0.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ht="15.6" x14ac:dyDescent="0.3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15.6" x14ac:dyDescent="0.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15.6" x14ac:dyDescent="0.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15.6" x14ac:dyDescent="0.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15.6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15.6" x14ac:dyDescent="0.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15.6" x14ac:dyDescent="0.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15.6" x14ac:dyDescent="0.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15.6" x14ac:dyDescent="0.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15.6" x14ac:dyDescent="0.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15.6" x14ac:dyDescent="0.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15.6" x14ac:dyDescent="0.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15.6" x14ac:dyDescent="0.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15.6" x14ac:dyDescent="0.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15.6" x14ac:dyDescent="0.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15.6" x14ac:dyDescent="0.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 ht="15.6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15.6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15.6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15.6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15.6" x14ac:dyDescent="0.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5.6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15.6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15.6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5.6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15.6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spans="1:27" ht="15.6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5.6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spans="1:27" ht="15.6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pans="1:27" ht="15.6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ht="15.6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spans="1:27" ht="15.6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</row>
    <row r="52" spans="1:27" ht="15.6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ht="15.6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</row>
    <row r="54" spans="1:27" ht="15.6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spans="1:27" ht="15.6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ht="15.6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spans="1:27" ht="15.6" x14ac:dyDescent="0.3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</row>
    <row r="58" spans="1:27" ht="15.6" x14ac:dyDescent="0.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ht="15.6" x14ac:dyDescent="0.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</row>
    <row r="60" spans="1:27" ht="15.6" x14ac:dyDescent="0.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spans="1:27" ht="15.6" x14ac:dyDescent="0.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ht="15.6" x14ac:dyDescent="0.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spans="1:27" ht="15.6" x14ac:dyDescent="0.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</row>
    <row r="64" spans="1:27" ht="15.6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ht="15.6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</row>
    <row r="66" spans="1:27" ht="15.6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spans="1:27" ht="15.6" x14ac:dyDescent="0.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ht="15.6" x14ac:dyDescent="0.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spans="1:27" ht="15.6" x14ac:dyDescent="0.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</row>
    <row r="70" spans="1:27" ht="15.6" x14ac:dyDescent="0.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ht="15.6" x14ac:dyDescent="0.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</row>
    <row r="72" spans="1:27" ht="15.6" x14ac:dyDescent="0.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spans="1:27" ht="15.6" x14ac:dyDescent="0.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ht="15.6" x14ac:dyDescent="0.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spans="1:27" ht="15.6" x14ac:dyDescent="0.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</row>
    <row r="76" spans="1:27" ht="15.6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ht="15.6" x14ac:dyDescent="0.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</row>
    <row r="78" spans="1:27" ht="15.6" x14ac:dyDescent="0.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spans="1:27" ht="15.6" x14ac:dyDescent="0.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ht="15.6" x14ac:dyDescent="0.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spans="1:27" ht="15.6" x14ac:dyDescent="0.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</row>
    <row r="82" spans="1:27" ht="15.6" x14ac:dyDescent="0.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ht="15.6" x14ac:dyDescent="0.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</row>
    <row r="84" spans="1:27" ht="15.6" x14ac:dyDescent="0.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spans="1:27" ht="15.6" x14ac:dyDescent="0.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ht="15.6" x14ac:dyDescent="0.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spans="1:27" ht="15.6" x14ac:dyDescent="0.3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</row>
    <row r="88" spans="1:27" ht="15.6" x14ac:dyDescent="0.3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ht="15.6" x14ac:dyDescent="0.3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</row>
    <row r="90" spans="1:27" ht="15.6" x14ac:dyDescent="0.3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spans="1:27" ht="15.6" x14ac:dyDescent="0.3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ht="15.6" x14ac:dyDescent="0.3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spans="1:27" ht="15.6" x14ac:dyDescent="0.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</row>
    <row r="94" spans="1:27" ht="15.6" x14ac:dyDescent="0.3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ht="15.6" x14ac:dyDescent="0.3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</row>
    <row r="96" spans="1:27" ht="15.6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spans="1:27" ht="15.6" x14ac:dyDescent="0.3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ht="15.6" x14ac:dyDescent="0.3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spans="1:27" ht="15.6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</row>
    <row r="100" spans="1:27" ht="15.6" x14ac:dyDescent="0.3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ht="15.6" x14ac:dyDescent="0.3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</row>
    <row r="102" spans="1:27" ht="15.6" x14ac:dyDescent="0.3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spans="1:27" ht="15.6" x14ac:dyDescent="0.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ht="15.6" x14ac:dyDescent="0.3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spans="1:27" ht="15.6" x14ac:dyDescent="0.3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</row>
    <row r="106" spans="1:27" ht="15.6" x14ac:dyDescent="0.3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ht="15.6" x14ac:dyDescent="0.3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</row>
    <row r="108" spans="1:27" ht="15.6" x14ac:dyDescent="0.3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spans="1:27" ht="15.6" x14ac:dyDescent="0.3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ht="15.6" x14ac:dyDescent="0.3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spans="1:27" ht="15.6" x14ac:dyDescent="0.3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</row>
    <row r="112" spans="1:27" ht="15.6" x14ac:dyDescent="0.3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ht="15.6" x14ac:dyDescent="0.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</row>
    <row r="114" spans="1:27" ht="15.6" x14ac:dyDescent="0.3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spans="1:27" ht="15.6" x14ac:dyDescent="0.3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ht="15.6" x14ac:dyDescent="0.3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spans="1:27" ht="15.6" x14ac:dyDescent="0.3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</row>
    <row r="118" spans="1:27" ht="15.6" x14ac:dyDescent="0.3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ht="15.6" x14ac:dyDescent="0.3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</row>
    <row r="120" spans="1:27" ht="15.6" x14ac:dyDescent="0.3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spans="1:27" ht="15.6" x14ac:dyDescent="0.3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ht="15.6" x14ac:dyDescent="0.3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spans="1:27" ht="15.6" x14ac:dyDescent="0.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</row>
    <row r="124" spans="1:27" ht="15.6" x14ac:dyDescent="0.3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ht="15.6" x14ac:dyDescent="0.3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</row>
    <row r="126" spans="1:27" ht="15.6" x14ac:dyDescent="0.3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spans="1:27" ht="15.6" x14ac:dyDescent="0.3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ht="15.6" x14ac:dyDescent="0.3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spans="1:27" ht="15.6" x14ac:dyDescent="0.3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</row>
    <row r="130" spans="1:27" ht="15.6" x14ac:dyDescent="0.3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ht="15.6" x14ac:dyDescent="0.3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</row>
    <row r="132" spans="1:27" ht="15.6" x14ac:dyDescent="0.3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spans="1:27" ht="15.6" x14ac:dyDescent="0.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ht="15.6" x14ac:dyDescent="0.3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spans="1:27" ht="15.6" x14ac:dyDescent="0.3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</row>
    <row r="136" spans="1:27" ht="15.6" x14ac:dyDescent="0.3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ht="15.6" x14ac:dyDescent="0.3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</row>
    <row r="138" spans="1:27" ht="15.6" x14ac:dyDescent="0.3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spans="1:27" ht="15.6" x14ac:dyDescent="0.3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ht="15.6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spans="1:27" ht="15.6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</row>
    <row r="142" spans="1:27" ht="15.6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ht="15.6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</row>
    <row r="144" spans="1:27" ht="15.6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spans="1:27" ht="15.6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ht="15.6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spans="1:27" ht="15.6" x14ac:dyDescent="0.3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</row>
    <row r="148" spans="1:27" ht="15.6" x14ac:dyDescent="0.3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ht="15.6" x14ac:dyDescent="0.3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</row>
    <row r="150" spans="1:27" ht="15.6" x14ac:dyDescent="0.3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spans="1:27" ht="15.6" x14ac:dyDescent="0.3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ht="15.6" x14ac:dyDescent="0.3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spans="1:27" ht="15.6" x14ac:dyDescent="0.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</row>
    <row r="154" spans="1:27" ht="15.6" x14ac:dyDescent="0.3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ht="15.6" x14ac:dyDescent="0.3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</row>
    <row r="156" spans="1:27" ht="15.6" x14ac:dyDescent="0.3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spans="1:27" ht="15.6" x14ac:dyDescent="0.3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ht="15.6" x14ac:dyDescent="0.3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spans="1:27" ht="15.6" x14ac:dyDescent="0.3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</row>
    <row r="160" spans="1:27" ht="15.6" x14ac:dyDescent="0.3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ht="15.6" x14ac:dyDescent="0.3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</row>
    <row r="162" spans="1:27" ht="15.6" x14ac:dyDescent="0.3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spans="1:27" ht="15.6" x14ac:dyDescent="0.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ht="15.6" x14ac:dyDescent="0.3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spans="1:27" ht="15.6" x14ac:dyDescent="0.3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</row>
    <row r="166" spans="1:27" ht="15.6" x14ac:dyDescent="0.3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ht="15.6" x14ac:dyDescent="0.3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</row>
    <row r="168" spans="1:27" ht="15.6" x14ac:dyDescent="0.3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spans="1:27" ht="15.6" x14ac:dyDescent="0.3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5.6" x14ac:dyDescent="0.3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spans="1:27" ht="15.6" x14ac:dyDescent="0.3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</row>
    <row r="172" spans="1:27" ht="15.6" x14ac:dyDescent="0.3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5.6" x14ac:dyDescent="0.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</row>
    <row r="174" spans="1:27" ht="15.6" x14ac:dyDescent="0.3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spans="1:27" ht="15.6" x14ac:dyDescent="0.3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5.6" x14ac:dyDescent="0.3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spans="1:27" ht="15.6" x14ac:dyDescent="0.3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</row>
    <row r="178" spans="1:27" ht="15.6" x14ac:dyDescent="0.3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5.6" x14ac:dyDescent="0.3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</row>
    <row r="180" spans="1:27" ht="15.6" x14ac:dyDescent="0.3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spans="1:27" ht="15.6" x14ac:dyDescent="0.3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5.6" x14ac:dyDescent="0.3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 spans="1:27" ht="15.6" x14ac:dyDescent="0.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</row>
    <row r="184" spans="1:27" ht="15.6" x14ac:dyDescent="0.3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5.6" x14ac:dyDescent="0.3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</row>
    <row r="186" spans="1:27" ht="15.6" x14ac:dyDescent="0.3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 spans="1:27" ht="15.6" x14ac:dyDescent="0.3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5.6" x14ac:dyDescent="0.3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 spans="1:27" ht="15.6" x14ac:dyDescent="0.3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</row>
    <row r="190" spans="1:27" ht="15.6" x14ac:dyDescent="0.3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5.6" x14ac:dyDescent="0.3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</row>
    <row r="192" spans="1:27" ht="15.6" x14ac:dyDescent="0.3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 spans="1:27" ht="15.6" x14ac:dyDescent="0.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5.6" x14ac:dyDescent="0.3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 spans="1:27" ht="15.6" x14ac:dyDescent="0.3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</row>
    <row r="196" spans="1:27" ht="15.6" x14ac:dyDescent="0.3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5.6" x14ac:dyDescent="0.3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</row>
    <row r="198" spans="1:27" ht="15.6" x14ac:dyDescent="0.3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 spans="1:27" ht="15.6" x14ac:dyDescent="0.3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5.6" x14ac:dyDescent="0.3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 spans="1:27" ht="15.6" x14ac:dyDescent="0.3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</row>
    <row r="202" spans="1:27" ht="15.6" x14ac:dyDescent="0.3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5.6" x14ac:dyDescent="0.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</row>
    <row r="204" spans="1:27" ht="15.6" x14ac:dyDescent="0.3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 spans="1:27" ht="15.6" x14ac:dyDescent="0.3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5.6" x14ac:dyDescent="0.3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 spans="1:27" ht="15.6" x14ac:dyDescent="0.3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</row>
    <row r="208" spans="1:27" ht="15.6" x14ac:dyDescent="0.3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5.6" x14ac:dyDescent="0.3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</row>
    <row r="210" spans="1:27" ht="15.6" x14ac:dyDescent="0.3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 spans="1:27" ht="15.6" x14ac:dyDescent="0.3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5.6" x14ac:dyDescent="0.3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 spans="1:27" ht="15.6" x14ac:dyDescent="0.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</row>
    <row r="214" spans="1:27" ht="15.6" x14ac:dyDescent="0.3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5.6" x14ac:dyDescent="0.3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</row>
    <row r="216" spans="1:27" ht="15.6" x14ac:dyDescent="0.3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 spans="1:27" ht="15.6" x14ac:dyDescent="0.3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5.6" x14ac:dyDescent="0.3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 spans="1:27" ht="15.6" x14ac:dyDescent="0.3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</row>
    <row r="220" spans="1:27" ht="15.6" x14ac:dyDescent="0.3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5.6" x14ac:dyDescent="0.3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</row>
    <row r="222" spans="1:27" ht="15.6" x14ac:dyDescent="0.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</row>
    <row r="223" spans="1:27" ht="15.6" x14ac:dyDescent="0.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5.6" x14ac:dyDescent="0.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</row>
    <row r="225" spans="1:27" ht="15.6" x14ac:dyDescent="0.3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</row>
    <row r="226" spans="1:27" ht="15.6" x14ac:dyDescent="0.3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5.6" x14ac:dyDescent="0.3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</row>
    <row r="228" spans="1:27" ht="15.6" x14ac:dyDescent="0.3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</row>
    <row r="229" spans="1:27" ht="15.6" x14ac:dyDescent="0.3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5.6" x14ac:dyDescent="0.3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</row>
    <row r="231" spans="1:27" ht="15.6" x14ac:dyDescent="0.3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</row>
    <row r="232" spans="1:27" ht="15.6" x14ac:dyDescent="0.3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5.6" x14ac:dyDescent="0.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</row>
    <row r="234" spans="1:27" ht="15.6" x14ac:dyDescent="0.3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</row>
    <row r="235" spans="1:27" ht="15.6" x14ac:dyDescent="0.3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5.6" x14ac:dyDescent="0.3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</row>
    <row r="237" spans="1:27" ht="15.6" x14ac:dyDescent="0.3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</row>
    <row r="238" spans="1:27" ht="15.6" x14ac:dyDescent="0.3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5.6" x14ac:dyDescent="0.3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</row>
    <row r="240" spans="1:27" ht="15.6" x14ac:dyDescent="0.3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</row>
    <row r="241" spans="1:27" ht="15.6" x14ac:dyDescent="0.3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5.6" x14ac:dyDescent="0.3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</row>
    <row r="243" spans="1:27" ht="15.6" x14ac:dyDescent="0.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</row>
    <row r="244" spans="1:27" ht="15.6" x14ac:dyDescent="0.3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5.6" x14ac:dyDescent="0.3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</row>
    <row r="246" spans="1:27" ht="15.6" x14ac:dyDescent="0.3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</row>
    <row r="247" spans="1:27" ht="15.6" x14ac:dyDescent="0.3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5.6" x14ac:dyDescent="0.3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</row>
    <row r="249" spans="1:27" ht="15.6" x14ac:dyDescent="0.3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</row>
    <row r="250" spans="1:27" ht="15.6" x14ac:dyDescent="0.3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5.6" x14ac:dyDescent="0.3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</row>
    <row r="252" spans="1:27" ht="15.6" x14ac:dyDescent="0.3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</row>
    <row r="253" spans="1:27" ht="15.6" x14ac:dyDescent="0.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5.6" x14ac:dyDescent="0.3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55" spans="1:27" ht="15.6" x14ac:dyDescent="0.3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</row>
    <row r="256" spans="1:27" ht="15.6" x14ac:dyDescent="0.3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5.6" x14ac:dyDescent="0.3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</row>
    <row r="258" spans="1:27" ht="15.6" x14ac:dyDescent="0.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</row>
    <row r="259" spans="1:27" ht="15.6" x14ac:dyDescent="0.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5.6" x14ac:dyDescent="0.3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</row>
    <row r="261" spans="1:27" ht="15.6" x14ac:dyDescent="0.3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</row>
    <row r="262" spans="1:27" ht="15.6" x14ac:dyDescent="0.3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5.6" x14ac:dyDescent="0.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</row>
    <row r="264" spans="1:27" ht="15.6" x14ac:dyDescent="0.3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</row>
    <row r="265" spans="1:27" ht="15.6" x14ac:dyDescent="0.3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5.6" x14ac:dyDescent="0.3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</row>
    <row r="267" spans="1:27" ht="15.6" x14ac:dyDescent="0.3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</row>
    <row r="268" spans="1:27" ht="15.6" x14ac:dyDescent="0.3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5.6" x14ac:dyDescent="0.3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</row>
    <row r="270" spans="1:27" ht="15.6" x14ac:dyDescent="0.3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</row>
    <row r="271" spans="1:27" ht="15.6" x14ac:dyDescent="0.3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5.6" x14ac:dyDescent="0.3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</row>
    <row r="273" spans="1:27" ht="15.6" x14ac:dyDescent="0.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</row>
    <row r="274" spans="1:27" ht="15.6" x14ac:dyDescent="0.3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5.6" x14ac:dyDescent="0.3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</row>
    <row r="276" spans="1:27" ht="15.6" x14ac:dyDescent="0.3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</row>
    <row r="277" spans="1:27" ht="15.6" x14ac:dyDescent="0.3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5.6" x14ac:dyDescent="0.3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</row>
    <row r="279" spans="1:27" ht="15.6" x14ac:dyDescent="0.3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</row>
    <row r="280" spans="1:27" ht="15.6" x14ac:dyDescent="0.3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5.6" x14ac:dyDescent="0.3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</row>
    <row r="282" spans="1:27" ht="15.6" x14ac:dyDescent="0.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</row>
    <row r="283" spans="1:27" ht="15.6" x14ac:dyDescent="0.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5.6" x14ac:dyDescent="0.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</row>
    <row r="285" spans="1:27" ht="15.6" x14ac:dyDescent="0.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</row>
    <row r="286" spans="1:27" ht="15.6" x14ac:dyDescent="0.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5.6" x14ac:dyDescent="0.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</row>
    <row r="288" spans="1:27" ht="15.6" x14ac:dyDescent="0.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</row>
    <row r="289" spans="1:27" ht="15.6" x14ac:dyDescent="0.3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5.6" x14ac:dyDescent="0.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</row>
    <row r="291" spans="1:27" ht="15.6" x14ac:dyDescent="0.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</row>
    <row r="292" spans="1:27" ht="15.6" x14ac:dyDescent="0.3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5.6" x14ac:dyDescent="0.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</row>
    <row r="294" spans="1:27" ht="15.6" x14ac:dyDescent="0.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</row>
    <row r="295" spans="1:27" ht="15.6" x14ac:dyDescent="0.3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5.6" x14ac:dyDescent="0.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</row>
    <row r="297" spans="1:27" ht="15.6" x14ac:dyDescent="0.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</row>
    <row r="298" spans="1:27" ht="15.6" x14ac:dyDescent="0.3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5.6" x14ac:dyDescent="0.3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</row>
    <row r="300" spans="1:27" ht="15.6" x14ac:dyDescent="0.3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</row>
    <row r="301" spans="1:27" ht="15.6" x14ac:dyDescent="0.3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5.6" x14ac:dyDescent="0.3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</row>
    <row r="303" spans="1:27" ht="15.6" x14ac:dyDescent="0.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</row>
    <row r="304" spans="1:27" ht="15.6" x14ac:dyDescent="0.3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5.6" x14ac:dyDescent="0.3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</row>
    <row r="306" spans="1:27" ht="15.6" x14ac:dyDescent="0.3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</row>
    <row r="307" spans="1:27" ht="15.6" x14ac:dyDescent="0.3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5.6" x14ac:dyDescent="0.3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</row>
    <row r="309" spans="1:27" ht="15.6" x14ac:dyDescent="0.3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</row>
    <row r="310" spans="1:27" ht="15.6" x14ac:dyDescent="0.3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5.6" x14ac:dyDescent="0.3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</row>
    <row r="312" spans="1:27" ht="15.6" x14ac:dyDescent="0.3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</row>
    <row r="313" spans="1:27" ht="15.6" x14ac:dyDescent="0.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5.6" x14ac:dyDescent="0.3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</row>
    <row r="315" spans="1:27" ht="15.6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</row>
    <row r="316" spans="1:27" ht="15.6" x14ac:dyDescent="0.3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5.6" x14ac:dyDescent="0.3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</row>
    <row r="318" spans="1:27" ht="15.6" x14ac:dyDescent="0.3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</row>
    <row r="319" spans="1:27" ht="15.6" x14ac:dyDescent="0.3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5.6" x14ac:dyDescent="0.3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</row>
    <row r="321" spans="1:27" ht="15.6" x14ac:dyDescent="0.3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</row>
    <row r="322" spans="1:27" ht="15.6" x14ac:dyDescent="0.3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5.6" x14ac:dyDescent="0.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</row>
    <row r="324" spans="1:27" ht="15.6" x14ac:dyDescent="0.3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</row>
    <row r="325" spans="1:27" ht="15.6" x14ac:dyDescent="0.3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5.6" x14ac:dyDescent="0.3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</row>
    <row r="327" spans="1:27" ht="15.6" x14ac:dyDescent="0.3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</row>
    <row r="328" spans="1:27" ht="15.6" x14ac:dyDescent="0.3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5.6" x14ac:dyDescent="0.3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</row>
    <row r="330" spans="1:27" ht="15.6" x14ac:dyDescent="0.3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</row>
    <row r="331" spans="1:27" ht="15.6" x14ac:dyDescent="0.3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5.6" x14ac:dyDescent="0.3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</row>
    <row r="333" spans="1:27" ht="15.6" x14ac:dyDescent="0.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</row>
    <row r="334" spans="1:27" ht="15.6" x14ac:dyDescent="0.3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5.6" x14ac:dyDescent="0.3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</row>
    <row r="336" spans="1:27" ht="15.6" x14ac:dyDescent="0.3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</row>
    <row r="337" spans="1:27" ht="15.6" x14ac:dyDescent="0.3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5.6" x14ac:dyDescent="0.3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</row>
    <row r="339" spans="1:27" ht="15.6" x14ac:dyDescent="0.3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</row>
    <row r="340" spans="1:27" ht="15.6" x14ac:dyDescent="0.3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5.6" x14ac:dyDescent="0.3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</row>
    <row r="342" spans="1:27" ht="15.6" x14ac:dyDescent="0.3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</row>
    <row r="343" spans="1:27" ht="15.6" x14ac:dyDescent="0.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5.6" x14ac:dyDescent="0.3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</row>
    <row r="345" spans="1:27" ht="15.6" x14ac:dyDescent="0.3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</row>
    <row r="346" spans="1:27" ht="15.6" x14ac:dyDescent="0.3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5.6" x14ac:dyDescent="0.3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</row>
    <row r="348" spans="1:27" ht="15.6" x14ac:dyDescent="0.3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</row>
    <row r="349" spans="1:27" ht="15.6" x14ac:dyDescent="0.3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5.6" x14ac:dyDescent="0.3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</row>
    <row r="351" spans="1:27" ht="15.6" x14ac:dyDescent="0.3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</row>
    <row r="352" spans="1:27" ht="15.6" x14ac:dyDescent="0.3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5.6" x14ac:dyDescent="0.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</row>
    <row r="354" spans="1:27" ht="15.6" x14ac:dyDescent="0.3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</row>
    <row r="355" spans="1:27" ht="15.6" x14ac:dyDescent="0.3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5.6" x14ac:dyDescent="0.3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</row>
    <row r="357" spans="1:27" ht="15.6" x14ac:dyDescent="0.3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</row>
    <row r="358" spans="1:27" ht="15.6" x14ac:dyDescent="0.3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5.6" x14ac:dyDescent="0.3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</row>
    <row r="360" spans="1:27" ht="15.6" x14ac:dyDescent="0.3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</row>
    <row r="361" spans="1:27" ht="15.6" x14ac:dyDescent="0.3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5.6" x14ac:dyDescent="0.3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</row>
    <row r="363" spans="1:27" ht="15.6" x14ac:dyDescent="0.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</row>
    <row r="364" spans="1:27" ht="15.6" x14ac:dyDescent="0.3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5.6" x14ac:dyDescent="0.3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</row>
    <row r="366" spans="1:27" ht="15.6" x14ac:dyDescent="0.3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</row>
    <row r="367" spans="1:27" ht="15.6" x14ac:dyDescent="0.3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5.6" x14ac:dyDescent="0.3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</row>
    <row r="369" spans="1:27" ht="15.6" x14ac:dyDescent="0.3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</row>
    <row r="370" spans="1:27" ht="15.6" x14ac:dyDescent="0.3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5.6" x14ac:dyDescent="0.3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</row>
    <row r="372" spans="1:27" ht="15.6" x14ac:dyDescent="0.3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</row>
    <row r="373" spans="1:27" ht="15.6" x14ac:dyDescent="0.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5.6" x14ac:dyDescent="0.3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</row>
    <row r="375" spans="1:27" ht="15.6" x14ac:dyDescent="0.3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</row>
    <row r="376" spans="1:27" ht="15.6" x14ac:dyDescent="0.3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5.6" x14ac:dyDescent="0.3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</row>
    <row r="378" spans="1:27" ht="15.6" x14ac:dyDescent="0.3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</row>
    <row r="379" spans="1:27" ht="15.6" x14ac:dyDescent="0.3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5.6" x14ac:dyDescent="0.3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</row>
    <row r="381" spans="1:27" ht="15.6" x14ac:dyDescent="0.3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</row>
    <row r="382" spans="1:27" ht="15.6" x14ac:dyDescent="0.3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5.6" x14ac:dyDescent="0.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</row>
    <row r="384" spans="1:27" ht="15.6" x14ac:dyDescent="0.3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</row>
    <row r="385" spans="1:27" ht="15.6" x14ac:dyDescent="0.3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5.6" x14ac:dyDescent="0.3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</row>
    <row r="387" spans="1:27" ht="15.6" x14ac:dyDescent="0.3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</row>
    <row r="388" spans="1:27" ht="15.6" x14ac:dyDescent="0.3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5.6" x14ac:dyDescent="0.3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</row>
    <row r="390" spans="1:27" ht="15.6" x14ac:dyDescent="0.3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</row>
    <row r="391" spans="1:27" ht="15.6" x14ac:dyDescent="0.3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5.6" x14ac:dyDescent="0.3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</row>
    <row r="393" spans="1:27" ht="15.6" x14ac:dyDescent="0.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</row>
    <row r="394" spans="1:27" ht="15.6" x14ac:dyDescent="0.3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5.6" x14ac:dyDescent="0.3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</row>
    <row r="396" spans="1:27" ht="15.6" x14ac:dyDescent="0.3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</row>
    <row r="397" spans="1:27" ht="15.6" x14ac:dyDescent="0.3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5.6" x14ac:dyDescent="0.3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</row>
    <row r="399" spans="1:27" ht="15.6" x14ac:dyDescent="0.3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</row>
    <row r="400" spans="1:27" ht="15.6" x14ac:dyDescent="0.3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5.6" x14ac:dyDescent="0.3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</row>
    <row r="402" spans="1:27" ht="15.6" x14ac:dyDescent="0.3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</row>
    <row r="403" spans="1:27" ht="15.6" x14ac:dyDescent="0.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5.6" x14ac:dyDescent="0.3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</row>
    <row r="405" spans="1:27" ht="15.6" x14ac:dyDescent="0.3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</row>
    <row r="406" spans="1:27" ht="15.6" x14ac:dyDescent="0.3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5.6" x14ac:dyDescent="0.3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</row>
    <row r="408" spans="1:27" ht="15.6" x14ac:dyDescent="0.3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</row>
    <row r="409" spans="1:27" ht="15.6" x14ac:dyDescent="0.3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5.6" x14ac:dyDescent="0.3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</row>
    <row r="411" spans="1:27" ht="15.6" x14ac:dyDescent="0.3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</row>
    <row r="412" spans="1:27" ht="15.6" x14ac:dyDescent="0.3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5.6" x14ac:dyDescent="0.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</row>
    <row r="414" spans="1:27" ht="15.6" x14ac:dyDescent="0.3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</row>
    <row r="415" spans="1:27" ht="15.6" x14ac:dyDescent="0.3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5.6" x14ac:dyDescent="0.3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</row>
    <row r="417" spans="1:27" ht="15.6" x14ac:dyDescent="0.3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</row>
    <row r="418" spans="1:27" ht="15.6" x14ac:dyDescent="0.3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5.6" x14ac:dyDescent="0.3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</row>
    <row r="420" spans="1:27" ht="15.6" x14ac:dyDescent="0.3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</row>
    <row r="421" spans="1:27" ht="15.6" x14ac:dyDescent="0.3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5.6" x14ac:dyDescent="0.3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</row>
    <row r="423" spans="1:27" ht="15.6" x14ac:dyDescent="0.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</row>
    <row r="424" spans="1:27" ht="15.6" x14ac:dyDescent="0.3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</row>
    <row r="425" spans="1:27" ht="15.6" x14ac:dyDescent="0.3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</row>
    <row r="426" spans="1:27" ht="15.6" x14ac:dyDescent="0.3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</row>
    <row r="427" spans="1:27" ht="15.6" x14ac:dyDescent="0.3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</row>
    <row r="428" spans="1:27" ht="15.6" x14ac:dyDescent="0.3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</row>
    <row r="429" spans="1:27" ht="15.6" x14ac:dyDescent="0.3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</row>
    <row r="430" spans="1:27" ht="15.6" x14ac:dyDescent="0.3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</row>
    <row r="431" spans="1:27" ht="15.6" x14ac:dyDescent="0.3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</row>
    <row r="432" spans="1:27" ht="15.6" x14ac:dyDescent="0.3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</row>
    <row r="433" spans="1:27" ht="15.6" x14ac:dyDescent="0.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</row>
    <row r="434" spans="1:27" ht="15.6" x14ac:dyDescent="0.3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</row>
    <row r="435" spans="1:27" ht="15.6" x14ac:dyDescent="0.3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</row>
    <row r="436" spans="1:27" ht="15.6" x14ac:dyDescent="0.3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</row>
    <row r="437" spans="1:27" ht="15.6" x14ac:dyDescent="0.3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</row>
    <row r="438" spans="1:27" ht="15.6" x14ac:dyDescent="0.3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</row>
    <row r="439" spans="1:27" ht="15.6" x14ac:dyDescent="0.3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</row>
    <row r="440" spans="1:27" ht="15.6" x14ac:dyDescent="0.3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</row>
    <row r="441" spans="1:27" ht="15.6" x14ac:dyDescent="0.3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</row>
    <row r="442" spans="1:27" ht="15.6" x14ac:dyDescent="0.3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</row>
    <row r="443" spans="1:27" ht="15.6" x14ac:dyDescent="0.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</row>
    <row r="444" spans="1:27" ht="15.6" x14ac:dyDescent="0.3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</row>
    <row r="445" spans="1:27" ht="15.6" x14ac:dyDescent="0.3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</row>
    <row r="446" spans="1:27" ht="15.6" x14ac:dyDescent="0.3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</row>
    <row r="447" spans="1:27" ht="15.6" x14ac:dyDescent="0.3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</row>
    <row r="448" spans="1:27" ht="15.6" x14ac:dyDescent="0.3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</row>
    <row r="449" spans="1:27" ht="15.6" x14ac:dyDescent="0.3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</row>
    <row r="450" spans="1:27" ht="15.6" x14ac:dyDescent="0.3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</row>
    <row r="451" spans="1:27" ht="15.6" x14ac:dyDescent="0.3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</row>
    <row r="452" spans="1:27" ht="15.6" x14ac:dyDescent="0.3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</row>
    <row r="453" spans="1:27" ht="15.6" x14ac:dyDescent="0.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</row>
    <row r="454" spans="1:27" ht="15.6" x14ac:dyDescent="0.3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</row>
    <row r="455" spans="1:27" ht="15.6" x14ac:dyDescent="0.3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</row>
    <row r="456" spans="1:27" ht="15.6" x14ac:dyDescent="0.3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</row>
    <row r="457" spans="1:27" ht="15.6" x14ac:dyDescent="0.3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</row>
    <row r="458" spans="1:27" ht="15.6" x14ac:dyDescent="0.3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</row>
    <row r="459" spans="1:27" ht="15.6" x14ac:dyDescent="0.3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</row>
    <row r="460" spans="1:27" ht="15.6" x14ac:dyDescent="0.3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</row>
    <row r="461" spans="1:27" ht="15.6" x14ac:dyDescent="0.3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</row>
    <row r="462" spans="1:27" ht="15.6" x14ac:dyDescent="0.3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</row>
    <row r="463" spans="1:27" ht="15.6" x14ac:dyDescent="0.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</row>
    <row r="464" spans="1:27" ht="15.6" x14ac:dyDescent="0.3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</row>
    <row r="465" spans="1:27" ht="15.6" x14ac:dyDescent="0.3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</row>
    <row r="466" spans="1:27" ht="15.6" x14ac:dyDescent="0.3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</row>
    <row r="467" spans="1:27" ht="15.6" x14ac:dyDescent="0.3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</row>
    <row r="468" spans="1:27" ht="15.6" x14ac:dyDescent="0.3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</row>
    <row r="469" spans="1:27" ht="15.6" x14ac:dyDescent="0.3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</row>
    <row r="470" spans="1:27" ht="15.6" x14ac:dyDescent="0.3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</row>
    <row r="471" spans="1:27" ht="15.6" x14ac:dyDescent="0.3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</row>
    <row r="472" spans="1:27" ht="15.6" x14ac:dyDescent="0.3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</row>
    <row r="473" spans="1:27" ht="15.6" x14ac:dyDescent="0.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</row>
    <row r="474" spans="1:27" ht="15.6" x14ac:dyDescent="0.3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</row>
    <row r="475" spans="1:27" ht="15.6" x14ac:dyDescent="0.3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</row>
    <row r="476" spans="1:27" ht="15.6" x14ac:dyDescent="0.3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</row>
    <row r="477" spans="1:27" ht="15.6" x14ac:dyDescent="0.3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</row>
    <row r="478" spans="1:27" ht="15.6" x14ac:dyDescent="0.3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</row>
    <row r="479" spans="1:27" ht="15.6" x14ac:dyDescent="0.3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</row>
    <row r="480" spans="1:27" ht="15.6" x14ac:dyDescent="0.3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</row>
    <row r="481" spans="1:27" ht="15.6" x14ac:dyDescent="0.3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</row>
    <row r="482" spans="1:27" ht="15.6" x14ac:dyDescent="0.3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</row>
    <row r="483" spans="1:27" ht="15.6" x14ac:dyDescent="0.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</row>
    <row r="484" spans="1:27" ht="15.6" x14ac:dyDescent="0.3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</row>
    <row r="485" spans="1:27" ht="15.6" x14ac:dyDescent="0.3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</row>
    <row r="486" spans="1:27" ht="15.6" x14ac:dyDescent="0.3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</row>
    <row r="487" spans="1:27" ht="15.6" x14ac:dyDescent="0.3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</row>
    <row r="488" spans="1:27" ht="15.6" x14ac:dyDescent="0.3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</row>
    <row r="489" spans="1:27" ht="15.6" x14ac:dyDescent="0.3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</row>
    <row r="490" spans="1:27" ht="15.6" x14ac:dyDescent="0.3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</row>
    <row r="491" spans="1:27" ht="15.6" x14ac:dyDescent="0.3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</row>
    <row r="492" spans="1:27" ht="15.6" x14ac:dyDescent="0.3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</row>
    <row r="493" spans="1:27" ht="15.6" x14ac:dyDescent="0.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</row>
    <row r="494" spans="1:27" ht="15.6" x14ac:dyDescent="0.3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</row>
    <row r="495" spans="1:27" ht="15.6" x14ac:dyDescent="0.3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</row>
    <row r="496" spans="1:27" ht="15.6" x14ac:dyDescent="0.3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</row>
    <row r="497" spans="1:27" ht="15.6" x14ac:dyDescent="0.3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</row>
    <row r="498" spans="1:27" ht="15.6" x14ac:dyDescent="0.3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</row>
    <row r="499" spans="1:27" ht="15.6" x14ac:dyDescent="0.3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</row>
    <row r="500" spans="1:27" ht="15.6" x14ac:dyDescent="0.3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</row>
    <row r="501" spans="1:27" ht="15.6" x14ac:dyDescent="0.3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</row>
    <row r="502" spans="1:27" ht="15.6" x14ac:dyDescent="0.3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</row>
    <row r="503" spans="1:27" ht="15.6" x14ac:dyDescent="0.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</row>
    <row r="504" spans="1:27" ht="15.6" x14ac:dyDescent="0.3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</row>
    <row r="505" spans="1:27" ht="15.6" x14ac:dyDescent="0.3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</row>
    <row r="506" spans="1:27" ht="15.6" x14ac:dyDescent="0.3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</row>
    <row r="507" spans="1:27" ht="15.6" x14ac:dyDescent="0.3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</row>
    <row r="508" spans="1:27" ht="15.6" x14ac:dyDescent="0.3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</row>
    <row r="509" spans="1:27" ht="15.6" x14ac:dyDescent="0.3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</row>
    <row r="510" spans="1:27" ht="15.6" x14ac:dyDescent="0.3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</row>
    <row r="511" spans="1:27" ht="15.6" x14ac:dyDescent="0.3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</row>
    <row r="512" spans="1:27" ht="15.6" x14ac:dyDescent="0.3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</row>
    <row r="513" spans="1:27" ht="15.6" x14ac:dyDescent="0.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</row>
    <row r="514" spans="1:27" ht="15.6" x14ac:dyDescent="0.3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</row>
    <row r="515" spans="1:27" ht="15.6" x14ac:dyDescent="0.3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</row>
    <row r="516" spans="1:27" ht="15.6" x14ac:dyDescent="0.3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</row>
    <row r="517" spans="1:27" ht="15.6" x14ac:dyDescent="0.3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</row>
    <row r="518" spans="1:27" ht="15.6" x14ac:dyDescent="0.3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</row>
    <row r="519" spans="1:27" ht="15.6" x14ac:dyDescent="0.3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</row>
    <row r="520" spans="1:27" ht="15.6" x14ac:dyDescent="0.3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</row>
    <row r="521" spans="1:27" ht="15.6" x14ac:dyDescent="0.3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</row>
    <row r="522" spans="1:27" ht="15.6" x14ac:dyDescent="0.3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</row>
    <row r="523" spans="1:27" ht="15.6" x14ac:dyDescent="0.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</row>
    <row r="524" spans="1:27" ht="15.6" x14ac:dyDescent="0.3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</row>
    <row r="525" spans="1:27" ht="15.6" x14ac:dyDescent="0.3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</row>
    <row r="526" spans="1:27" ht="15.6" x14ac:dyDescent="0.3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</row>
    <row r="527" spans="1:27" ht="15.6" x14ac:dyDescent="0.3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</row>
    <row r="528" spans="1:27" ht="15.6" x14ac:dyDescent="0.3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</row>
    <row r="529" spans="1:27" ht="15.6" x14ac:dyDescent="0.3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</row>
    <row r="530" spans="1:27" ht="15.6" x14ac:dyDescent="0.3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</row>
    <row r="531" spans="1:27" ht="15.6" x14ac:dyDescent="0.3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</row>
    <row r="532" spans="1:27" ht="15.6" x14ac:dyDescent="0.3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</row>
    <row r="533" spans="1:27" ht="15.6" x14ac:dyDescent="0.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</row>
    <row r="534" spans="1:27" ht="15.6" x14ac:dyDescent="0.3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</row>
    <row r="535" spans="1:27" ht="15.6" x14ac:dyDescent="0.3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</row>
    <row r="536" spans="1:27" ht="15.6" x14ac:dyDescent="0.3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</row>
    <row r="537" spans="1:27" ht="15.6" x14ac:dyDescent="0.3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</row>
    <row r="538" spans="1:27" ht="15.6" x14ac:dyDescent="0.3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</row>
    <row r="539" spans="1:27" ht="15.6" x14ac:dyDescent="0.3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</row>
    <row r="540" spans="1:27" ht="15.6" x14ac:dyDescent="0.3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</row>
    <row r="541" spans="1:27" ht="15.6" x14ac:dyDescent="0.3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</row>
    <row r="542" spans="1:27" ht="15.6" x14ac:dyDescent="0.3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</row>
    <row r="543" spans="1:27" ht="15.6" x14ac:dyDescent="0.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</row>
    <row r="544" spans="1:27" ht="15.6" x14ac:dyDescent="0.3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</row>
    <row r="545" spans="1:27" ht="15.6" x14ac:dyDescent="0.3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</row>
    <row r="546" spans="1:27" ht="15.6" x14ac:dyDescent="0.3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</row>
    <row r="547" spans="1:27" ht="15.6" x14ac:dyDescent="0.3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</row>
    <row r="548" spans="1:27" ht="15.6" x14ac:dyDescent="0.3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</row>
    <row r="549" spans="1:27" ht="15.6" x14ac:dyDescent="0.3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</row>
    <row r="550" spans="1:27" ht="15.6" x14ac:dyDescent="0.3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</row>
    <row r="551" spans="1:27" ht="15.6" x14ac:dyDescent="0.3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</row>
    <row r="552" spans="1:27" ht="15.6" x14ac:dyDescent="0.3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</row>
    <row r="553" spans="1:27" ht="15.6" x14ac:dyDescent="0.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</row>
    <row r="554" spans="1:27" ht="15.6" x14ac:dyDescent="0.3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</row>
    <row r="555" spans="1:27" ht="15.6" x14ac:dyDescent="0.3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</row>
    <row r="556" spans="1:27" ht="15.6" x14ac:dyDescent="0.3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</row>
    <row r="557" spans="1:27" ht="15.6" x14ac:dyDescent="0.3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</row>
    <row r="558" spans="1:27" ht="15.6" x14ac:dyDescent="0.3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</row>
    <row r="559" spans="1:27" ht="15.6" x14ac:dyDescent="0.3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</row>
    <row r="560" spans="1:27" ht="15.6" x14ac:dyDescent="0.3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</row>
    <row r="561" spans="1:27" ht="15.6" x14ac:dyDescent="0.3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</row>
    <row r="562" spans="1:27" ht="15.6" x14ac:dyDescent="0.3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</row>
    <row r="563" spans="1:27" ht="15.6" x14ac:dyDescent="0.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</row>
    <row r="564" spans="1:27" ht="15.6" x14ac:dyDescent="0.3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</row>
    <row r="565" spans="1:27" ht="15.6" x14ac:dyDescent="0.3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</row>
    <row r="566" spans="1:27" ht="15.6" x14ac:dyDescent="0.3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</row>
    <row r="567" spans="1:27" ht="15.6" x14ac:dyDescent="0.3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</row>
    <row r="568" spans="1:27" ht="15.6" x14ac:dyDescent="0.3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</row>
    <row r="569" spans="1:27" ht="15.6" x14ac:dyDescent="0.3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</row>
    <row r="570" spans="1:27" ht="15.6" x14ac:dyDescent="0.3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</row>
    <row r="571" spans="1:27" ht="15.6" x14ac:dyDescent="0.3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</row>
    <row r="572" spans="1:27" ht="15.6" x14ac:dyDescent="0.3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</row>
    <row r="573" spans="1:27" ht="15.6" x14ac:dyDescent="0.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</row>
    <row r="574" spans="1:27" ht="15.6" x14ac:dyDescent="0.3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</row>
    <row r="575" spans="1:27" ht="15.6" x14ac:dyDescent="0.3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</row>
    <row r="576" spans="1:27" ht="15.6" x14ac:dyDescent="0.3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</row>
    <row r="577" spans="1:27" ht="15.6" x14ac:dyDescent="0.3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</row>
    <row r="578" spans="1:27" ht="15.6" x14ac:dyDescent="0.3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</row>
    <row r="579" spans="1:27" ht="15.6" x14ac:dyDescent="0.3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</row>
    <row r="580" spans="1:27" ht="15.6" x14ac:dyDescent="0.3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</row>
    <row r="581" spans="1:27" ht="15.6" x14ac:dyDescent="0.3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</row>
    <row r="582" spans="1:27" ht="15.6" x14ac:dyDescent="0.3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</row>
    <row r="583" spans="1:27" ht="15.6" x14ac:dyDescent="0.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</row>
    <row r="584" spans="1:27" ht="15.6" x14ac:dyDescent="0.3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</row>
    <row r="585" spans="1:27" ht="15.6" x14ac:dyDescent="0.3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</row>
    <row r="586" spans="1:27" ht="15.6" x14ac:dyDescent="0.3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</row>
    <row r="587" spans="1:27" ht="15.6" x14ac:dyDescent="0.3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</row>
    <row r="588" spans="1:27" ht="15.6" x14ac:dyDescent="0.3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</row>
    <row r="589" spans="1:27" ht="15.6" x14ac:dyDescent="0.3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</row>
    <row r="590" spans="1:27" ht="15.6" x14ac:dyDescent="0.3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</row>
    <row r="591" spans="1:27" ht="15.6" x14ac:dyDescent="0.3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</row>
    <row r="592" spans="1:27" ht="15.6" x14ac:dyDescent="0.3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</row>
    <row r="593" spans="1:27" ht="15.6" x14ac:dyDescent="0.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</row>
    <row r="594" spans="1:27" ht="15.6" x14ac:dyDescent="0.3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</row>
    <row r="595" spans="1:27" ht="15.6" x14ac:dyDescent="0.3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</row>
    <row r="596" spans="1:27" ht="15.6" x14ac:dyDescent="0.3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</row>
    <row r="597" spans="1:27" ht="15.6" x14ac:dyDescent="0.3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</row>
    <row r="598" spans="1:27" ht="15.6" x14ac:dyDescent="0.3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</row>
    <row r="599" spans="1:27" ht="15.6" x14ac:dyDescent="0.3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</row>
    <row r="600" spans="1:27" ht="15.6" x14ac:dyDescent="0.3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</row>
    <row r="601" spans="1:27" ht="15.6" x14ac:dyDescent="0.3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</row>
    <row r="602" spans="1:27" ht="15.6" x14ac:dyDescent="0.3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</row>
    <row r="603" spans="1:27" ht="15.6" x14ac:dyDescent="0.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</row>
    <row r="604" spans="1:27" ht="15.6" x14ac:dyDescent="0.3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</row>
    <row r="605" spans="1:27" ht="15.6" x14ac:dyDescent="0.3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</row>
    <row r="606" spans="1:27" ht="15.6" x14ac:dyDescent="0.3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</row>
    <row r="607" spans="1:27" ht="15.6" x14ac:dyDescent="0.3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</row>
    <row r="608" spans="1:27" ht="15.6" x14ac:dyDescent="0.3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</row>
    <row r="609" spans="1:27" ht="15.6" x14ac:dyDescent="0.3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</row>
    <row r="610" spans="1:27" ht="15.6" x14ac:dyDescent="0.3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</row>
    <row r="611" spans="1:27" ht="15.6" x14ac:dyDescent="0.3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</row>
    <row r="612" spans="1:27" ht="15.6" x14ac:dyDescent="0.3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</row>
    <row r="613" spans="1:27" ht="15.6" x14ac:dyDescent="0.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</row>
    <row r="614" spans="1:27" ht="15.6" x14ac:dyDescent="0.3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</row>
    <row r="615" spans="1:27" ht="15.6" x14ac:dyDescent="0.3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</row>
    <row r="616" spans="1:27" ht="15.6" x14ac:dyDescent="0.3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</row>
    <row r="617" spans="1:27" ht="15.6" x14ac:dyDescent="0.3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</row>
    <row r="618" spans="1:27" ht="15.6" x14ac:dyDescent="0.3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</row>
    <row r="619" spans="1:27" ht="15.6" x14ac:dyDescent="0.3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</row>
    <row r="620" spans="1:27" ht="15.6" x14ac:dyDescent="0.3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</row>
    <row r="621" spans="1:27" ht="15.6" x14ac:dyDescent="0.3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</row>
    <row r="622" spans="1:27" ht="15.6" x14ac:dyDescent="0.3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</row>
    <row r="623" spans="1:27" ht="15.6" x14ac:dyDescent="0.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</row>
    <row r="624" spans="1:27" ht="15.6" x14ac:dyDescent="0.3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</row>
    <row r="625" spans="1:27" ht="15.6" x14ac:dyDescent="0.3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</row>
    <row r="626" spans="1:27" ht="15.6" x14ac:dyDescent="0.3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</row>
    <row r="627" spans="1:27" ht="15.6" x14ac:dyDescent="0.3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</row>
    <row r="628" spans="1:27" ht="15.6" x14ac:dyDescent="0.3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</row>
    <row r="629" spans="1:27" ht="15.6" x14ac:dyDescent="0.3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</row>
    <row r="630" spans="1:27" ht="15.6" x14ac:dyDescent="0.3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</row>
    <row r="631" spans="1:27" ht="15.6" x14ac:dyDescent="0.3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</row>
    <row r="632" spans="1:27" ht="15.6" x14ac:dyDescent="0.3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</row>
    <row r="633" spans="1:27" ht="15.6" x14ac:dyDescent="0.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</row>
    <row r="634" spans="1:27" ht="15.6" x14ac:dyDescent="0.3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</row>
    <row r="635" spans="1:27" ht="15.6" x14ac:dyDescent="0.3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</row>
    <row r="636" spans="1:27" ht="15.6" x14ac:dyDescent="0.3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</row>
    <row r="637" spans="1:27" ht="15.6" x14ac:dyDescent="0.3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</row>
    <row r="638" spans="1:27" ht="15.6" x14ac:dyDescent="0.3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</row>
    <row r="639" spans="1:27" ht="15.6" x14ac:dyDescent="0.3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</row>
    <row r="640" spans="1:27" ht="15.6" x14ac:dyDescent="0.3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</row>
    <row r="641" spans="1:27" ht="15.6" x14ac:dyDescent="0.3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</row>
    <row r="642" spans="1:27" ht="15.6" x14ac:dyDescent="0.3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</row>
    <row r="643" spans="1:27" ht="15.6" x14ac:dyDescent="0.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</row>
    <row r="644" spans="1:27" ht="15.6" x14ac:dyDescent="0.3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</row>
    <row r="645" spans="1:27" ht="15.6" x14ac:dyDescent="0.3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</row>
    <row r="646" spans="1:27" ht="15.6" x14ac:dyDescent="0.3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</row>
    <row r="647" spans="1:27" ht="15.6" x14ac:dyDescent="0.3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</row>
    <row r="648" spans="1:27" ht="15.6" x14ac:dyDescent="0.3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</row>
    <row r="649" spans="1:27" ht="15.6" x14ac:dyDescent="0.3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</row>
    <row r="650" spans="1:27" ht="15.6" x14ac:dyDescent="0.3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</row>
    <row r="651" spans="1:27" ht="15.6" x14ac:dyDescent="0.3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</row>
    <row r="652" spans="1:27" ht="15.6" x14ac:dyDescent="0.3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</row>
    <row r="653" spans="1:27" ht="15.6" x14ac:dyDescent="0.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</row>
    <row r="654" spans="1:27" ht="15.6" x14ac:dyDescent="0.3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</row>
    <row r="655" spans="1:27" ht="15.6" x14ac:dyDescent="0.3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</row>
    <row r="656" spans="1:27" ht="15.6" x14ac:dyDescent="0.3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</row>
    <row r="657" spans="1:27" ht="15.6" x14ac:dyDescent="0.3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</row>
    <row r="658" spans="1:27" ht="15.6" x14ac:dyDescent="0.3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</row>
    <row r="659" spans="1:27" ht="15.6" x14ac:dyDescent="0.3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</row>
    <row r="660" spans="1:27" ht="15.6" x14ac:dyDescent="0.3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</row>
    <row r="661" spans="1:27" ht="15.6" x14ac:dyDescent="0.3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</row>
    <row r="662" spans="1:27" ht="15.6" x14ac:dyDescent="0.3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</row>
    <row r="663" spans="1:27" ht="15.6" x14ac:dyDescent="0.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</row>
    <row r="664" spans="1:27" ht="15.6" x14ac:dyDescent="0.3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</row>
    <row r="665" spans="1:27" ht="15.6" x14ac:dyDescent="0.3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</row>
    <row r="666" spans="1:27" ht="15.6" x14ac:dyDescent="0.3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</row>
    <row r="667" spans="1:27" ht="15.6" x14ac:dyDescent="0.3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</row>
    <row r="668" spans="1:27" ht="15.6" x14ac:dyDescent="0.3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</row>
    <row r="669" spans="1:27" ht="15.6" x14ac:dyDescent="0.3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</row>
    <row r="670" spans="1:27" ht="15.6" x14ac:dyDescent="0.3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</row>
    <row r="671" spans="1:27" ht="15.6" x14ac:dyDescent="0.3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</row>
    <row r="672" spans="1:27" ht="15.6" x14ac:dyDescent="0.3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</row>
    <row r="673" spans="1:27" ht="15.6" x14ac:dyDescent="0.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</row>
    <row r="674" spans="1:27" ht="15.6" x14ac:dyDescent="0.3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</row>
    <row r="675" spans="1:27" ht="15.6" x14ac:dyDescent="0.3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</row>
    <row r="676" spans="1:27" ht="15.6" x14ac:dyDescent="0.3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</row>
    <row r="677" spans="1:27" ht="15.6" x14ac:dyDescent="0.3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</row>
    <row r="678" spans="1:27" ht="15.6" x14ac:dyDescent="0.3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</row>
    <row r="679" spans="1:27" ht="15.6" x14ac:dyDescent="0.3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</row>
    <row r="680" spans="1:27" ht="15.6" x14ac:dyDescent="0.3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</row>
    <row r="681" spans="1:27" ht="15.6" x14ac:dyDescent="0.3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</row>
    <row r="682" spans="1:27" ht="15.6" x14ac:dyDescent="0.3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</row>
    <row r="683" spans="1:27" ht="15.6" x14ac:dyDescent="0.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</row>
    <row r="684" spans="1:27" ht="15.6" x14ac:dyDescent="0.3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</row>
    <row r="685" spans="1:27" ht="15.6" x14ac:dyDescent="0.3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</row>
    <row r="686" spans="1:27" ht="15.6" x14ac:dyDescent="0.3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</row>
    <row r="687" spans="1:27" ht="15.6" x14ac:dyDescent="0.3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</row>
    <row r="688" spans="1:27" ht="15.6" x14ac:dyDescent="0.3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</row>
    <row r="689" spans="1:27" ht="15.6" x14ac:dyDescent="0.3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</row>
    <row r="690" spans="1:27" ht="15.6" x14ac:dyDescent="0.3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</row>
    <row r="691" spans="1:27" ht="15.6" x14ac:dyDescent="0.3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</row>
    <row r="692" spans="1:27" ht="15.6" x14ac:dyDescent="0.3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</row>
    <row r="693" spans="1:27" ht="15.6" x14ac:dyDescent="0.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</row>
    <row r="694" spans="1:27" ht="15.6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</row>
    <row r="695" spans="1:27" ht="15.6" x14ac:dyDescent="0.3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</row>
    <row r="696" spans="1:27" ht="15.6" x14ac:dyDescent="0.3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</row>
    <row r="697" spans="1:27" ht="15.6" x14ac:dyDescent="0.3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</row>
    <row r="698" spans="1:27" ht="15.6" x14ac:dyDescent="0.3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</row>
    <row r="699" spans="1:27" ht="15.6" x14ac:dyDescent="0.3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</row>
    <row r="700" spans="1:27" ht="15.6" x14ac:dyDescent="0.3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</row>
    <row r="701" spans="1:27" ht="15.6" x14ac:dyDescent="0.3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</row>
    <row r="702" spans="1:27" ht="15.6" x14ac:dyDescent="0.3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</row>
    <row r="703" spans="1:27" ht="15.6" x14ac:dyDescent="0.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</row>
    <row r="704" spans="1:27" ht="15.6" x14ac:dyDescent="0.3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</row>
    <row r="705" spans="1:27" ht="15.6" x14ac:dyDescent="0.3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</row>
    <row r="706" spans="1:27" ht="15.6" x14ac:dyDescent="0.3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</row>
    <row r="707" spans="1:27" ht="15.6" x14ac:dyDescent="0.3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</row>
    <row r="708" spans="1:27" ht="15.6" x14ac:dyDescent="0.3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</row>
    <row r="709" spans="1:27" ht="15.6" x14ac:dyDescent="0.3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</row>
    <row r="710" spans="1:27" ht="15.6" x14ac:dyDescent="0.3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</row>
    <row r="711" spans="1:27" ht="15.6" x14ac:dyDescent="0.3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</row>
    <row r="712" spans="1:27" ht="15.6" x14ac:dyDescent="0.3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</row>
    <row r="713" spans="1:27" ht="15.6" x14ac:dyDescent="0.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</row>
    <row r="714" spans="1:27" ht="15.6" x14ac:dyDescent="0.3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</row>
    <row r="715" spans="1:27" ht="15.6" x14ac:dyDescent="0.3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</row>
    <row r="716" spans="1:27" ht="15.6" x14ac:dyDescent="0.3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</row>
    <row r="717" spans="1:27" ht="15.6" x14ac:dyDescent="0.3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</row>
    <row r="718" spans="1:27" ht="15.6" x14ac:dyDescent="0.3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</row>
    <row r="719" spans="1:27" ht="15.6" x14ac:dyDescent="0.3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</row>
    <row r="720" spans="1:27" ht="15.6" x14ac:dyDescent="0.3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</row>
    <row r="721" spans="1:27" ht="15.6" x14ac:dyDescent="0.3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</row>
    <row r="722" spans="1:27" ht="15.6" x14ac:dyDescent="0.3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</row>
    <row r="723" spans="1:27" ht="15.6" x14ac:dyDescent="0.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</row>
    <row r="724" spans="1:27" ht="15.6" x14ac:dyDescent="0.3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</row>
    <row r="725" spans="1:27" ht="15.6" x14ac:dyDescent="0.3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</row>
    <row r="726" spans="1:27" ht="15.6" x14ac:dyDescent="0.3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</row>
    <row r="727" spans="1:27" ht="15.6" x14ac:dyDescent="0.3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</row>
    <row r="728" spans="1:27" ht="15.6" x14ac:dyDescent="0.3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</row>
    <row r="729" spans="1:27" ht="15.6" x14ac:dyDescent="0.3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</row>
    <row r="730" spans="1:27" ht="15.6" x14ac:dyDescent="0.3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</row>
    <row r="731" spans="1:27" ht="15.6" x14ac:dyDescent="0.3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</row>
    <row r="732" spans="1:27" ht="15.6" x14ac:dyDescent="0.3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</row>
    <row r="733" spans="1:27" ht="15.6" x14ac:dyDescent="0.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</row>
    <row r="734" spans="1:27" ht="15.6" x14ac:dyDescent="0.3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</row>
    <row r="735" spans="1:27" ht="15.6" x14ac:dyDescent="0.3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</row>
    <row r="736" spans="1:27" ht="15.6" x14ac:dyDescent="0.3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</row>
    <row r="737" spans="1:27" ht="15.6" x14ac:dyDescent="0.3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</row>
    <row r="738" spans="1:27" ht="15.6" x14ac:dyDescent="0.3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</row>
    <row r="739" spans="1:27" ht="15.6" x14ac:dyDescent="0.3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</row>
    <row r="740" spans="1:27" ht="15.6" x14ac:dyDescent="0.3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</row>
    <row r="741" spans="1:27" ht="15.6" x14ac:dyDescent="0.3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</row>
    <row r="742" spans="1:27" ht="15.6" x14ac:dyDescent="0.3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</row>
    <row r="743" spans="1:27" ht="15.6" x14ac:dyDescent="0.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</row>
    <row r="744" spans="1:27" ht="15.6" x14ac:dyDescent="0.3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</row>
    <row r="745" spans="1:27" ht="15.6" x14ac:dyDescent="0.3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</row>
    <row r="746" spans="1:27" ht="15.6" x14ac:dyDescent="0.3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</row>
    <row r="747" spans="1:27" ht="15.6" x14ac:dyDescent="0.3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</row>
    <row r="748" spans="1:27" ht="15.6" x14ac:dyDescent="0.3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</row>
    <row r="749" spans="1:27" ht="15.6" x14ac:dyDescent="0.3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</row>
    <row r="750" spans="1:27" ht="15.6" x14ac:dyDescent="0.3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</row>
    <row r="751" spans="1:27" ht="15.6" x14ac:dyDescent="0.3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</row>
    <row r="752" spans="1:27" ht="15.6" x14ac:dyDescent="0.3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</row>
    <row r="753" spans="1:27" ht="15.6" x14ac:dyDescent="0.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</row>
    <row r="754" spans="1:27" ht="15.6" x14ac:dyDescent="0.3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</row>
    <row r="755" spans="1:27" ht="15.6" x14ac:dyDescent="0.3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</row>
    <row r="756" spans="1:27" ht="15.6" x14ac:dyDescent="0.3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</row>
    <row r="757" spans="1:27" ht="15.6" x14ac:dyDescent="0.3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</row>
    <row r="758" spans="1:27" ht="15.6" x14ac:dyDescent="0.3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</row>
    <row r="759" spans="1:27" ht="15.6" x14ac:dyDescent="0.3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</row>
    <row r="760" spans="1:27" ht="15.6" x14ac:dyDescent="0.3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</row>
    <row r="761" spans="1:27" ht="15.6" x14ac:dyDescent="0.3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</row>
    <row r="762" spans="1:27" ht="15.6" x14ac:dyDescent="0.3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</row>
    <row r="763" spans="1:27" ht="15.6" x14ac:dyDescent="0.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</row>
    <row r="764" spans="1:27" ht="15.6" x14ac:dyDescent="0.3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</row>
    <row r="765" spans="1:27" ht="15.6" x14ac:dyDescent="0.3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</row>
    <row r="766" spans="1:27" ht="15.6" x14ac:dyDescent="0.3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</row>
    <row r="767" spans="1:27" ht="15.6" x14ac:dyDescent="0.3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</row>
    <row r="768" spans="1:27" ht="15.6" x14ac:dyDescent="0.3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</row>
    <row r="769" spans="1:27" ht="15.6" x14ac:dyDescent="0.3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</row>
    <row r="770" spans="1:27" ht="15.6" x14ac:dyDescent="0.3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</row>
    <row r="771" spans="1:27" ht="15.6" x14ac:dyDescent="0.3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</row>
    <row r="772" spans="1:27" ht="15.6" x14ac:dyDescent="0.3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</row>
    <row r="773" spans="1:27" ht="15.6" x14ac:dyDescent="0.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</row>
    <row r="774" spans="1:27" ht="15.6" x14ac:dyDescent="0.3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</row>
    <row r="775" spans="1:27" ht="15.6" x14ac:dyDescent="0.3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</row>
    <row r="776" spans="1:27" ht="15.6" x14ac:dyDescent="0.3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</row>
    <row r="777" spans="1:27" ht="15.6" x14ac:dyDescent="0.3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</row>
    <row r="778" spans="1:27" ht="15.6" x14ac:dyDescent="0.3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</row>
    <row r="779" spans="1:27" ht="15.6" x14ac:dyDescent="0.3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</row>
    <row r="780" spans="1:27" ht="15.6" x14ac:dyDescent="0.3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</row>
    <row r="781" spans="1:27" ht="15.6" x14ac:dyDescent="0.3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</row>
    <row r="782" spans="1:27" ht="15.6" x14ac:dyDescent="0.3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</row>
    <row r="783" spans="1:27" ht="15.6" x14ac:dyDescent="0.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</row>
    <row r="784" spans="1:27" ht="15.6" x14ac:dyDescent="0.3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</row>
    <row r="785" spans="1:27" ht="15.6" x14ac:dyDescent="0.3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</row>
    <row r="786" spans="1:27" ht="15.6" x14ac:dyDescent="0.3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</row>
    <row r="787" spans="1:27" ht="15.6" x14ac:dyDescent="0.3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</row>
    <row r="788" spans="1:27" ht="15.6" x14ac:dyDescent="0.3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</row>
    <row r="789" spans="1:27" ht="15.6" x14ac:dyDescent="0.3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</row>
    <row r="790" spans="1:27" ht="15.6" x14ac:dyDescent="0.3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</row>
    <row r="791" spans="1:27" ht="15.6" x14ac:dyDescent="0.3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</row>
    <row r="792" spans="1:27" ht="15.6" x14ac:dyDescent="0.3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</row>
    <row r="793" spans="1:27" ht="15.6" x14ac:dyDescent="0.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</row>
    <row r="794" spans="1:27" ht="15.6" x14ac:dyDescent="0.3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</row>
    <row r="795" spans="1:27" ht="15.6" x14ac:dyDescent="0.3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</row>
    <row r="796" spans="1:27" ht="15.6" x14ac:dyDescent="0.3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</row>
    <row r="797" spans="1:27" ht="15.6" x14ac:dyDescent="0.3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</row>
    <row r="798" spans="1:27" ht="15.6" x14ac:dyDescent="0.3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</row>
    <row r="799" spans="1:27" ht="15.6" x14ac:dyDescent="0.3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</row>
    <row r="800" spans="1:27" ht="15.6" x14ac:dyDescent="0.3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</row>
    <row r="801" spans="1:27" ht="15.6" x14ac:dyDescent="0.3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</row>
    <row r="802" spans="1:27" ht="15.6" x14ac:dyDescent="0.3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</row>
    <row r="803" spans="1:27" ht="15.6" x14ac:dyDescent="0.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</row>
    <row r="804" spans="1:27" ht="15.6" x14ac:dyDescent="0.3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</row>
    <row r="805" spans="1:27" ht="15.6" x14ac:dyDescent="0.3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</row>
    <row r="806" spans="1:27" ht="15.6" x14ac:dyDescent="0.3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</row>
    <row r="807" spans="1:27" ht="15.6" x14ac:dyDescent="0.3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</row>
    <row r="808" spans="1:27" ht="15.6" x14ac:dyDescent="0.3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</row>
    <row r="809" spans="1:27" ht="15.6" x14ac:dyDescent="0.3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</row>
    <row r="810" spans="1:27" ht="15.6" x14ac:dyDescent="0.3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</row>
    <row r="811" spans="1:27" ht="15.6" x14ac:dyDescent="0.3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</row>
    <row r="812" spans="1:27" ht="15.6" x14ac:dyDescent="0.3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</row>
    <row r="813" spans="1:27" ht="15.6" x14ac:dyDescent="0.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</row>
    <row r="814" spans="1:27" ht="15.6" x14ac:dyDescent="0.3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</row>
    <row r="815" spans="1:27" ht="15.6" x14ac:dyDescent="0.3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</row>
    <row r="816" spans="1:27" ht="15.6" x14ac:dyDescent="0.3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</row>
    <row r="817" spans="1:27" ht="15.6" x14ac:dyDescent="0.3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</row>
    <row r="818" spans="1:27" ht="15.6" x14ac:dyDescent="0.3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</row>
    <row r="819" spans="1:27" ht="15.6" x14ac:dyDescent="0.3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</row>
    <row r="820" spans="1:27" ht="15.6" x14ac:dyDescent="0.3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</row>
    <row r="821" spans="1:27" ht="15.6" x14ac:dyDescent="0.3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</row>
    <row r="822" spans="1:27" ht="15.6" x14ac:dyDescent="0.3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</row>
    <row r="823" spans="1:27" ht="15.6" x14ac:dyDescent="0.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</row>
    <row r="824" spans="1:27" ht="15.6" x14ac:dyDescent="0.3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</row>
    <row r="825" spans="1:27" ht="15.6" x14ac:dyDescent="0.3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</row>
    <row r="826" spans="1:27" ht="15.6" x14ac:dyDescent="0.3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</row>
    <row r="827" spans="1:27" ht="15.6" x14ac:dyDescent="0.3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</row>
    <row r="828" spans="1:27" ht="15.6" x14ac:dyDescent="0.3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</row>
    <row r="829" spans="1:27" ht="15.6" x14ac:dyDescent="0.3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</row>
    <row r="830" spans="1:27" ht="15.6" x14ac:dyDescent="0.3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</row>
    <row r="831" spans="1:27" ht="15.6" x14ac:dyDescent="0.3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</row>
    <row r="832" spans="1:27" ht="15.6" x14ac:dyDescent="0.3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</row>
    <row r="833" spans="1:27" ht="15.6" x14ac:dyDescent="0.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</row>
    <row r="834" spans="1:27" ht="15.6" x14ac:dyDescent="0.3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</row>
    <row r="835" spans="1:27" ht="15.6" x14ac:dyDescent="0.3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</row>
    <row r="836" spans="1:27" ht="15.6" x14ac:dyDescent="0.3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</row>
    <row r="837" spans="1:27" ht="15.6" x14ac:dyDescent="0.3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</row>
    <row r="838" spans="1:27" ht="15.6" x14ac:dyDescent="0.3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</row>
    <row r="839" spans="1:27" ht="15.6" x14ac:dyDescent="0.3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</row>
    <row r="840" spans="1:27" ht="15.6" x14ac:dyDescent="0.3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</row>
    <row r="841" spans="1:27" ht="15.6" x14ac:dyDescent="0.3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</row>
    <row r="842" spans="1:27" ht="15.6" x14ac:dyDescent="0.3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</row>
    <row r="843" spans="1:27" ht="15.6" x14ac:dyDescent="0.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</row>
    <row r="844" spans="1:27" ht="15.6" x14ac:dyDescent="0.3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</row>
    <row r="845" spans="1:27" ht="15.6" x14ac:dyDescent="0.3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</row>
    <row r="846" spans="1:27" ht="15.6" x14ac:dyDescent="0.3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</row>
    <row r="847" spans="1:27" ht="15.6" x14ac:dyDescent="0.3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</row>
    <row r="848" spans="1:27" ht="15.6" x14ac:dyDescent="0.3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</row>
    <row r="849" spans="1:27" ht="15.6" x14ac:dyDescent="0.3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</row>
    <row r="850" spans="1:27" ht="15.6" x14ac:dyDescent="0.3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</row>
    <row r="851" spans="1:27" ht="15.6" x14ac:dyDescent="0.3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</row>
    <row r="852" spans="1:27" ht="15.6" x14ac:dyDescent="0.3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</row>
    <row r="853" spans="1:27" ht="15.6" x14ac:dyDescent="0.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</row>
    <row r="854" spans="1:27" ht="15.6" x14ac:dyDescent="0.3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</row>
    <row r="855" spans="1:27" ht="15.6" x14ac:dyDescent="0.3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</row>
    <row r="856" spans="1:27" ht="15.6" x14ac:dyDescent="0.3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</row>
    <row r="857" spans="1:27" ht="15.6" x14ac:dyDescent="0.3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</row>
    <row r="858" spans="1:27" ht="15.6" x14ac:dyDescent="0.3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</row>
    <row r="859" spans="1:27" ht="15.6" x14ac:dyDescent="0.3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</row>
    <row r="860" spans="1:27" ht="15.6" x14ac:dyDescent="0.3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</row>
    <row r="861" spans="1:27" ht="15.6" x14ac:dyDescent="0.3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</row>
    <row r="862" spans="1:27" ht="15.6" x14ac:dyDescent="0.3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</row>
    <row r="863" spans="1:27" ht="15.6" x14ac:dyDescent="0.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</row>
    <row r="864" spans="1:27" ht="15.6" x14ac:dyDescent="0.3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</row>
    <row r="865" spans="1:27" ht="15.6" x14ac:dyDescent="0.3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</row>
    <row r="866" spans="1:27" ht="15.6" x14ac:dyDescent="0.3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</row>
    <row r="867" spans="1:27" ht="15.6" x14ac:dyDescent="0.3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</row>
    <row r="868" spans="1:27" ht="15.6" x14ac:dyDescent="0.3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</row>
    <row r="869" spans="1:27" ht="15.6" x14ac:dyDescent="0.3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</row>
    <row r="870" spans="1:27" ht="15.6" x14ac:dyDescent="0.3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</row>
    <row r="871" spans="1:27" ht="15.6" x14ac:dyDescent="0.3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</row>
    <row r="872" spans="1:27" ht="15.6" x14ac:dyDescent="0.3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</row>
    <row r="873" spans="1:27" ht="15.6" x14ac:dyDescent="0.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</row>
    <row r="874" spans="1:27" ht="15.6" x14ac:dyDescent="0.3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</row>
    <row r="875" spans="1:27" ht="15.6" x14ac:dyDescent="0.3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</row>
    <row r="876" spans="1:27" ht="15.6" x14ac:dyDescent="0.3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</row>
    <row r="877" spans="1:27" ht="15.6" x14ac:dyDescent="0.3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</row>
    <row r="878" spans="1:27" ht="15.6" x14ac:dyDescent="0.3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</row>
    <row r="879" spans="1:27" ht="15.6" x14ac:dyDescent="0.3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</row>
    <row r="880" spans="1:27" ht="15.6" x14ac:dyDescent="0.3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</row>
    <row r="881" spans="1:27" ht="15.6" x14ac:dyDescent="0.3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</row>
    <row r="882" spans="1:27" ht="15.6" x14ac:dyDescent="0.3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</row>
    <row r="883" spans="1:27" ht="15.6" x14ac:dyDescent="0.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</row>
    <row r="884" spans="1:27" ht="15.6" x14ac:dyDescent="0.3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</row>
    <row r="885" spans="1:27" ht="15.6" x14ac:dyDescent="0.3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</row>
    <row r="886" spans="1:27" ht="15.6" x14ac:dyDescent="0.3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</row>
    <row r="887" spans="1:27" ht="15.6" x14ac:dyDescent="0.3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</row>
    <row r="888" spans="1:27" ht="15.6" x14ac:dyDescent="0.3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</row>
    <row r="889" spans="1:27" ht="15.6" x14ac:dyDescent="0.3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</row>
    <row r="890" spans="1:27" ht="15.6" x14ac:dyDescent="0.3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</row>
    <row r="891" spans="1:27" ht="15.6" x14ac:dyDescent="0.3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</row>
    <row r="892" spans="1:27" ht="15.6" x14ac:dyDescent="0.3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</row>
    <row r="893" spans="1:27" ht="15.6" x14ac:dyDescent="0.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</row>
    <row r="894" spans="1:27" ht="15.6" x14ac:dyDescent="0.3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</row>
    <row r="895" spans="1:27" ht="15.6" x14ac:dyDescent="0.3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</row>
    <row r="896" spans="1:27" ht="15.6" x14ac:dyDescent="0.3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</row>
    <row r="897" spans="1:27" ht="15.6" x14ac:dyDescent="0.3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</row>
    <row r="898" spans="1:27" ht="15.6" x14ac:dyDescent="0.3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</row>
    <row r="899" spans="1:27" ht="15.6" x14ac:dyDescent="0.3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</row>
    <row r="900" spans="1:27" ht="15.6" x14ac:dyDescent="0.3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</row>
    <row r="901" spans="1:27" ht="15.6" x14ac:dyDescent="0.3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</row>
    <row r="902" spans="1:27" ht="15.6" x14ac:dyDescent="0.3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</row>
    <row r="903" spans="1:27" ht="15.6" x14ac:dyDescent="0.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</row>
    <row r="904" spans="1:27" ht="15.6" x14ac:dyDescent="0.3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</row>
    <row r="905" spans="1:27" ht="15.6" x14ac:dyDescent="0.3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</row>
    <row r="906" spans="1:27" ht="15.6" x14ac:dyDescent="0.3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</row>
    <row r="907" spans="1:27" ht="15.6" x14ac:dyDescent="0.3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</row>
    <row r="908" spans="1:27" ht="15.6" x14ac:dyDescent="0.3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</row>
    <row r="909" spans="1:27" ht="15.6" x14ac:dyDescent="0.3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</row>
    <row r="910" spans="1:27" ht="15.6" x14ac:dyDescent="0.3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</row>
    <row r="911" spans="1:27" ht="15.6" x14ac:dyDescent="0.3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</row>
    <row r="912" spans="1:27" ht="15.6" x14ac:dyDescent="0.3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</row>
    <row r="913" spans="1:27" ht="15.6" x14ac:dyDescent="0.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</row>
    <row r="914" spans="1:27" ht="15.6" x14ac:dyDescent="0.3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</row>
    <row r="915" spans="1:27" ht="15.6" x14ac:dyDescent="0.3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</row>
    <row r="916" spans="1:27" ht="15.6" x14ac:dyDescent="0.3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</row>
    <row r="917" spans="1:27" ht="15.6" x14ac:dyDescent="0.3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</row>
    <row r="918" spans="1:27" ht="15.6" x14ac:dyDescent="0.3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</row>
    <row r="919" spans="1:27" ht="15.6" x14ac:dyDescent="0.3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</row>
    <row r="920" spans="1:27" ht="15.6" x14ac:dyDescent="0.3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</row>
    <row r="921" spans="1:27" ht="15.6" x14ac:dyDescent="0.3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</row>
    <row r="922" spans="1:27" ht="15.6" x14ac:dyDescent="0.3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</row>
    <row r="923" spans="1:27" ht="15.6" x14ac:dyDescent="0.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</row>
    <row r="924" spans="1:27" ht="15.6" x14ac:dyDescent="0.3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</row>
    <row r="925" spans="1:27" ht="15.6" x14ac:dyDescent="0.3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</row>
    <row r="926" spans="1:27" ht="15.6" x14ac:dyDescent="0.3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</row>
    <row r="927" spans="1:27" ht="15.6" x14ac:dyDescent="0.3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</row>
    <row r="928" spans="1:27" ht="15.6" x14ac:dyDescent="0.3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</row>
    <row r="929" spans="1:27" ht="15.6" x14ac:dyDescent="0.3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</row>
    <row r="930" spans="1:27" ht="15.6" x14ac:dyDescent="0.3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</row>
    <row r="931" spans="1:27" ht="15.6" x14ac:dyDescent="0.3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</row>
    <row r="932" spans="1:27" ht="15.6" x14ac:dyDescent="0.3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</row>
    <row r="933" spans="1:27" ht="15.6" x14ac:dyDescent="0.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</row>
    <row r="934" spans="1:27" ht="15.6" x14ac:dyDescent="0.3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</row>
    <row r="935" spans="1:27" ht="15.6" x14ac:dyDescent="0.3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</row>
    <row r="936" spans="1:27" ht="15.6" x14ac:dyDescent="0.3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</row>
    <row r="937" spans="1:27" ht="15.6" x14ac:dyDescent="0.3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</row>
    <row r="938" spans="1:27" ht="15.6" x14ac:dyDescent="0.3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</row>
    <row r="939" spans="1:27" ht="15.6" x14ac:dyDescent="0.3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</row>
    <row r="940" spans="1:27" ht="15.6" x14ac:dyDescent="0.3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</row>
    <row r="941" spans="1:27" ht="15.6" x14ac:dyDescent="0.3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</row>
    <row r="942" spans="1:27" ht="15.6" x14ac:dyDescent="0.3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</row>
    <row r="943" spans="1:27" ht="15.6" x14ac:dyDescent="0.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</row>
    <row r="944" spans="1:27" ht="15.6" x14ac:dyDescent="0.3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</row>
    <row r="945" spans="1:27" ht="15.6" x14ac:dyDescent="0.3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</row>
    <row r="946" spans="1:27" ht="15.6" x14ac:dyDescent="0.3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</row>
    <row r="947" spans="1:27" ht="15.6" x14ac:dyDescent="0.3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</row>
    <row r="948" spans="1:27" ht="15.6" x14ac:dyDescent="0.3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</row>
    <row r="949" spans="1:27" ht="15.6" x14ac:dyDescent="0.3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</row>
    <row r="950" spans="1:27" ht="15.6" x14ac:dyDescent="0.3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</row>
    <row r="951" spans="1:27" ht="15.6" x14ac:dyDescent="0.3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</row>
    <row r="952" spans="1:27" ht="15.6" x14ac:dyDescent="0.3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</row>
    <row r="953" spans="1:27" ht="15.6" x14ac:dyDescent="0.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</row>
    <row r="954" spans="1:27" ht="15.6" x14ac:dyDescent="0.3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</row>
    <row r="955" spans="1:27" ht="15.6" x14ac:dyDescent="0.3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</row>
    <row r="956" spans="1:27" ht="15.6" x14ac:dyDescent="0.3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</row>
    <row r="957" spans="1:27" ht="15.6" x14ac:dyDescent="0.3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</row>
    <row r="958" spans="1:27" ht="15.6" x14ac:dyDescent="0.3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</row>
    <row r="959" spans="1:27" ht="15.6" x14ac:dyDescent="0.3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</row>
    <row r="960" spans="1:27" ht="15.6" x14ac:dyDescent="0.3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</row>
    <row r="961" spans="1:27" ht="15.6" x14ac:dyDescent="0.3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</row>
    <row r="962" spans="1:27" ht="15.6" x14ac:dyDescent="0.3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</row>
    <row r="963" spans="1:27" ht="15.6" x14ac:dyDescent="0.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</row>
    <row r="964" spans="1:27" ht="15.6" x14ac:dyDescent="0.3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</row>
    <row r="965" spans="1:27" ht="15.6" x14ac:dyDescent="0.3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</row>
    <row r="966" spans="1:27" ht="15.6" x14ac:dyDescent="0.3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</row>
    <row r="967" spans="1:27" ht="15.6" x14ac:dyDescent="0.3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</row>
    <row r="968" spans="1:27" ht="15.6" x14ac:dyDescent="0.3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</row>
    <row r="969" spans="1:27" ht="15.6" x14ac:dyDescent="0.3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</row>
    <row r="970" spans="1:27" ht="15.6" x14ac:dyDescent="0.3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</row>
    <row r="971" spans="1:27" ht="15.6" x14ac:dyDescent="0.3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</row>
    <row r="972" spans="1:27" ht="15.6" x14ac:dyDescent="0.3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</row>
    <row r="973" spans="1:27" ht="15.6" x14ac:dyDescent="0.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</row>
    <row r="974" spans="1:27" ht="15.6" x14ac:dyDescent="0.3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</row>
    <row r="975" spans="1:27" ht="15.6" x14ac:dyDescent="0.3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</row>
    <row r="976" spans="1:27" ht="15.6" x14ac:dyDescent="0.3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</row>
    <row r="977" spans="1:27" ht="15.6" x14ac:dyDescent="0.3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</row>
    <row r="978" spans="1:27" ht="15.6" x14ac:dyDescent="0.3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</row>
    <row r="979" spans="1:27" ht="15.6" x14ac:dyDescent="0.3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</row>
    <row r="980" spans="1:27" ht="15.6" x14ac:dyDescent="0.3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</row>
    <row r="981" spans="1:27" ht="15.6" x14ac:dyDescent="0.3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</row>
    <row r="982" spans="1:27" ht="15.6" x14ac:dyDescent="0.3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</row>
    <row r="983" spans="1:27" ht="15.6" x14ac:dyDescent="0.3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</row>
    <row r="984" spans="1:27" ht="15.6" x14ac:dyDescent="0.3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</row>
    <row r="985" spans="1:27" ht="15.6" x14ac:dyDescent="0.3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</row>
    <row r="986" spans="1:27" ht="15.6" x14ac:dyDescent="0.3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</row>
    <row r="987" spans="1:27" ht="15.6" x14ac:dyDescent="0.3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</row>
    <row r="988" spans="1:27" ht="15.6" x14ac:dyDescent="0.3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</row>
    <row r="989" spans="1:27" ht="15.6" x14ac:dyDescent="0.3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</row>
    <row r="990" spans="1:27" ht="15.6" x14ac:dyDescent="0.3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</row>
    <row r="991" spans="1:27" ht="15.6" x14ac:dyDescent="0.3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</row>
    <row r="992" spans="1:27" ht="15.6" x14ac:dyDescent="0.3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</row>
    <row r="993" spans="1:27" ht="15.6" x14ac:dyDescent="0.3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</row>
    <row r="994" spans="1:27" ht="15.6" x14ac:dyDescent="0.3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</row>
    <row r="995" spans="1:27" ht="15.6" x14ac:dyDescent="0.3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</row>
    <row r="996" spans="1:27" ht="15.6" x14ac:dyDescent="0.3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</row>
    <row r="997" spans="1:27" ht="15.6" x14ac:dyDescent="0.3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</row>
    <row r="998" spans="1:27" ht="15.6" x14ac:dyDescent="0.3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</row>
    <row r="999" spans="1:27" ht="15.6" x14ac:dyDescent="0.3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</row>
    <row r="1000" spans="1:27" ht="15.6" x14ac:dyDescent="0.3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</row>
    <row r="1001" spans="1:27" ht="15.6" x14ac:dyDescent="0.3">
      <c r="A1001" s="11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</row>
  </sheetData>
  <hyperlinks>
    <hyperlink ref="A1" location="'Daftar Isi'!A1" display="Daftar Isi" xr:uid="{C57E569F-A817-47C6-BC80-9B61A3E7EB63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C1AB0-A357-494A-9617-271EA8553C2A}">
  <dimension ref="A1:F55"/>
  <sheetViews>
    <sheetView workbookViewId="0"/>
  </sheetViews>
  <sheetFormatPr defaultRowHeight="13.8" x14ac:dyDescent="0.3"/>
  <cols>
    <col min="1" max="1" width="8.88671875" style="42"/>
    <col min="2" max="2" width="22.5546875" style="42" customWidth="1"/>
    <col min="3" max="3" width="91.44140625" style="42" customWidth="1"/>
    <col min="4" max="16384" width="8.88671875" style="42"/>
  </cols>
  <sheetData>
    <row r="1" spans="1:6" ht="14.4" x14ac:dyDescent="0.3">
      <c r="A1" s="45" t="s">
        <v>148</v>
      </c>
      <c r="B1" s="107"/>
      <c r="C1" s="107"/>
      <c r="D1" s="107"/>
    </row>
    <row r="2" spans="1:6" x14ac:dyDescent="0.3">
      <c r="A2" s="107"/>
      <c r="B2" s="108" t="s">
        <v>297</v>
      </c>
      <c r="C2" s="107"/>
      <c r="D2" s="107"/>
    </row>
    <row r="3" spans="1:6" x14ac:dyDescent="0.3">
      <c r="A3" s="107"/>
      <c r="B3" s="109" t="s">
        <v>298</v>
      </c>
      <c r="C3" s="109" t="s">
        <v>299</v>
      </c>
      <c r="D3" s="107"/>
    </row>
    <row r="4" spans="1:6" x14ac:dyDescent="0.3">
      <c r="A4" s="107"/>
      <c r="B4" s="108" t="s">
        <v>300</v>
      </c>
      <c r="C4" s="107" t="s">
        <v>301</v>
      </c>
      <c r="D4" s="107"/>
    </row>
    <row r="5" spans="1:6" x14ac:dyDescent="0.3">
      <c r="A5" s="107"/>
      <c r="B5" s="110" t="s">
        <v>302</v>
      </c>
      <c r="C5" s="111" t="s">
        <v>303</v>
      </c>
      <c r="D5" s="107"/>
    </row>
    <row r="6" spans="1:6" x14ac:dyDescent="0.3">
      <c r="A6" s="107"/>
      <c r="B6" s="107"/>
      <c r="C6" s="111" t="s">
        <v>304</v>
      </c>
      <c r="D6" s="107"/>
    </row>
    <row r="7" spans="1:6" ht="27.6" x14ac:dyDescent="0.3">
      <c r="A7" s="107"/>
      <c r="B7" s="107"/>
      <c r="C7" s="111" t="s">
        <v>305</v>
      </c>
      <c r="D7" s="107"/>
    </row>
    <row r="8" spans="1:6" ht="41.4" x14ac:dyDescent="0.3">
      <c r="A8" s="107"/>
      <c r="B8" s="112"/>
      <c r="C8" s="113" t="s">
        <v>306</v>
      </c>
      <c r="D8" s="107"/>
      <c r="F8" s="39"/>
    </row>
    <row r="9" spans="1:6" x14ac:dyDescent="0.3">
      <c r="A9" s="107"/>
      <c r="B9" s="110" t="s">
        <v>307</v>
      </c>
      <c r="C9" s="114" t="s">
        <v>308</v>
      </c>
      <c r="D9" s="107"/>
    </row>
    <row r="10" spans="1:6" ht="27.6" x14ac:dyDescent="0.3">
      <c r="A10" s="107"/>
      <c r="B10" s="107"/>
      <c r="C10" s="111" t="s">
        <v>309</v>
      </c>
      <c r="D10" s="107"/>
    </row>
    <row r="11" spans="1:6" ht="41.4" x14ac:dyDescent="0.3">
      <c r="A11" s="107"/>
      <c r="B11" s="107"/>
      <c r="C11" s="110" t="s">
        <v>310</v>
      </c>
      <c r="D11" s="107"/>
    </row>
    <row r="12" spans="1:6" ht="30" x14ac:dyDescent="0.3">
      <c r="A12" s="107"/>
      <c r="B12" s="107"/>
      <c r="C12" s="111" t="s">
        <v>311</v>
      </c>
      <c r="D12" s="107"/>
    </row>
    <row r="13" spans="1:6" ht="27.6" x14ac:dyDescent="0.3">
      <c r="A13" s="107"/>
      <c r="B13" s="112"/>
      <c r="C13" s="115" t="s">
        <v>312</v>
      </c>
      <c r="D13" s="107"/>
    </row>
    <row r="14" spans="1:6" ht="27.6" x14ac:dyDescent="0.3">
      <c r="A14" s="107"/>
      <c r="B14" s="116" t="s">
        <v>313</v>
      </c>
      <c r="C14" s="117" t="s">
        <v>314</v>
      </c>
      <c r="D14" s="107"/>
    </row>
    <row r="15" spans="1:6" ht="27.6" x14ac:dyDescent="0.3">
      <c r="A15" s="107"/>
      <c r="B15" s="107"/>
      <c r="C15" s="117" t="s">
        <v>315</v>
      </c>
      <c r="D15" s="107"/>
    </row>
    <row r="16" spans="1:6" ht="27.6" x14ac:dyDescent="0.3">
      <c r="A16" s="107"/>
      <c r="B16" s="107"/>
      <c r="C16" s="117" t="s">
        <v>316</v>
      </c>
      <c r="D16" s="107"/>
    </row>
    <row r="17" spans="1:4" ht="41.4" x14ac:dyDescent="0.3">
      <c r="A17" s="107"/>
      <c r="B17" s="107"/>
      <c r="C17" s="117" t="s">
        <v>317</v>
      </c>
      <c r="D17" s="107"/>
    </row>
    <row r="18" spans="1:4" ht="27.6" x14ac:dyDescent="0.3">
      <c r="A18" s="107"/>
      <c r="B18" s="107"/>
      <c r="C18" s="117" t="s">
        <v>318</v>
      </c>
      <c r="D18" s="107"/>
    </row>
    <row r="19" spans="1:4" ht="27.6" x14ac:dyDescent="0.3">
      <c r="A19" s="107"/>
      <c r="B19" s="107"/>
      <c r="C19" s="117" t="s">
        <v>319</v>
      </c>
      <c r="D19" s="107"/>
    </row>
    <row r="20" spans="1:4" ht="27.6" x14ac:dyDescent="0.3">
      <c r="A20" s="107"/>
      <c r="B20" s="107"/>
      <c r="C20" s="117" t="s">
        <v>320</v>
      </c>
      <c r="D20" s="107"/>
    </row>
    <row r="21" spans="1:4" ht="27.6" x14ac:dyDescent="0.3">
      <c r="A21" s="107"/>
      <c r="B21" s="107"/>
      <c r="C21" s="117" t="s">
        <v>321</v>
      </c>
      <c r="D21" s="107"/>
    </row>
    <row r="22" spans="1:4" ht="27.6" x14ac:dyDescent="0.3">
      <c r="A22" s="107"/>
      <c r="B22" s="107"/>
      <c r="C22" s="117" t="s">
        <v>322</v>
      </c>
      <c r="D22" s="107"/>
    </row>
    <row r="23" spans="1:4" ht="27.6" x14ac:dyDescent="0.3">
      <c r="A23" s="107"/>
      <c r="B23" s="107"/>
      <c r="C23" s="117" t="s">
        <v>323</v>
      </c>
      <c r="D23" s="107"/>
    </row>
    <row r="24" spans="1:4" ht="27.6" x14ac:dyDescent="0.3">
      <c r="A24" s="107"/>
      <c r="B24" s="112"/>
      <c r="C24" s="118" t="s">
        <v>324</v>
      </c>
      <c r="D24" s="107"/>
    </row>
    <row r="25" spans="1:4" x14ac:dyDescent="0.3">
      <c r="A25" s="107"/>
      <c r="B25" s="108" t="s">
        <v>145</v>
      </c>
      <c r="C25" s="107"/>
      <c r="D25" s="107"/>
    </row>
    <row r="26" spans="1:4" ht="27.6" x14ac:dyDescent="0.3">
      <c r="A26" s="107"/>
      <c r="B26" s="116" t="s">
        <v>325</v>
      </c>
      <c r="C26" s="117" t="s">
        <v>326</v>
      </c>
      <c r="D26" s="107"/>
    </row>
    <row r="27" spans="1:4" x14ac:dyDescent="0.3">
      <c r="A27" s="107"/>
      <c r="B27" s="107"/>
      <c r="C27" s="107"/>
      <c r="D27" s="107"/>
    </row>
    <row r="28" spans="1:4" ht="27.6" x14ac:dyDescent="0.3">
      <c r="A28" s="107"/>
      <c r="B28" s="116" t="s">
        <v>327</v>
      </c>
      <c r="C28" s="111" t="s">
        <v>328</v>
      </c>
      <c r="D28" s="107"/>
    </row>
    <row r="29" spans="1:4" x14ac:dyDescent="0.3">
      <c r="A29" s="107"/>
      <c r="B29" s="107"/>
      <c r="C29" s="111" t="s">
        <v>329</v>
      </c>
      <c r="D29" s="107"/>
    </row>
    <row r="30" spans="1:4" x14ac:dyDescent="0.3">
      <c r="A30" s="107"/>
      <c r="B30" s="107"/>
      <c r="C30" s="111" t="s">
        <v>330</v>
      </c>
      <c r="D30" s="107"/>
    </row>
    <row r="31" spans="1:4" ht="27.6" x14ac:dyDescent="0.3">
      <c r="A31" s="107"/>
      <c r="B31" s="112"/>
      <c r="C31" s="115" t="s">
        <v>331</v>
      </c>
      <c r="D31" s="107"/>
    </row>
    <row r="32" spans="1:4" x14ac:dyDescent="0.3">
      <c r="A32" s="107"/>
      <c r="B32" s="107" t="s">
        <v>332</v>
      </c>
      <c r="C32" s="119" t="s">
        <v>333</v>
      </c>
      <c r="D32" s="107"/>
    </row>
    <row r="33" spans="1:4" ht="41.4" x14ac:dyDescent="0.3">
      <c r="A33" s="107"/>
      <c r="B33" s="107"/>
      <c r="C33" s="120" t="s">
        <v>334</v>
      </c>
      <c r="D33" s="107"/>
    </row>
    <row r="34" spans="1:4" ht="27.6" x14ac:dyDescent="0.3">
      <c r="A34" s="107"/>
      <c r="B34" s="107"/>
      <c r="C34" s="120" t="s">
        <v>335</v>
      </c>
      <c r="D34" s="107"/>
    </row>
    <row r="35" spans="1:4" ht="27.6" x14ac:dyDescent="0.3">
      <c r="A35" s="107"/>
      <c r="B35" s="107"/>
      <c r="C35" s="120" t="s">
        <v>336</v>
      </c>
      <c r="D35" s="107"/>
    </row>
    <row r="36" spans="1:4" ht="27.6" x14ac:dyDescent="0.3">
      <c r="A36" s="107"/>
      <c r="B36" s="107"/>
      <c r="C36" s="121" t="s">
        <v>337</v>
      </c>
      <c r="D36" s="107"/>
    </row>
    <row r="37" spans="1:4" ht="27.6" x14ac:dyDescent="0.3">
      <c r="A37" s="107"/>
      <c r="B37" s="107"/>
      <c r="C37" s="120" t="s">
        <v>338</v>
      </c>
      <c r="D37" s="107"/>
    </row>
    <row r="38" spans="1:4" ht="27.6" x14ac:dyDescent="0.3">
      <c r="A38" s="107"/>
      <c r="B38" s="107"/>
      <c r="C38" s="122" t="s">
        <v>339</v>
      </c>
      <c r="D38" s="107"/>
    </row>
    <row r="39" spans="1:4" x14ac:dyDescent="0.3">
      <c r="A39" s="107"/>
      <c r="B39" s="107"/>
      <c r="C39" s="123" t="s">
        <v>340</v>
      </c>
      <c r="D39" s="107"/>
    </row>
    <row r="40" spans="1:4" ht="41.4" x14ac:dyDescent="0.3">
      <c r="A40" s="107"/>
      <c r="B40" s="107"/>
      <c r="C40" s="124" t="s">
        <v>341</v>
      </c>
      <c r="D40" s="107"/>
    </row>
    <row r="41" spans="1:4" ht="27.6" x14ac:dyDescent="0.3">
      <c r="A41" s="107"/>
      <c r="B41" s="107"/>
      <c r="C41" s="124" t="s">
        <v>342</v>
      </c>
      <c r="D41" s="107"/>
    </row>
    <row r="42" spans="1:4" ht="27.6" x14ac:dyDescent="0.3">
      <c r="A42" s="107"/>
      <c r="B42" s="107"/>
      <c r="C42" s="124" t="s">
        <v>343</v>
      </c>
      <c r="D42" s="107"/>
    </row>
    <row r="43" spans="1:4" ht="27.6" x14ac:dyDescent="0.3">
      <c r="A43" s="107"/>
      <c r="B43" s="107"/>
      <c r="C43" s="124" t="s">
        <v>344</v>
      </c>
      <c r="D43" s="107"/>
    </row>
    <row r="44" spans="1:4" ht="41.4" x14ac:dyDescent="0.3">
      <c r="A44" s="107"/>
      <c r="B44" s="107"/>
      <c r="C44" s="124" t="s">
        <v>345</v>
      </c>
      <c r="D44" s="107"/>
    </row>
    <row r="45" spans="1:4" ht="27.6" x14ac:dyDescent="0.3">
      <c r="A45" s="107"/>
      <c r="B45" s="107"/>
      <c r="C45" s="124" t="s">
        <v>346</v>
      </c>
      <c r="D45" s="107"/>
    </row>
    <row r="46" spans="1:4" ht="27.6" x14ac:dyDescent="0.3">
      <c r="A46" s="107"/>
      <c r="B46" s="107"/>
      <c r="C46" s="124" t="s">
        <v>347</v>
      </c>
      <c r="D46" s="107"/>
    </row>
    <row r="47" spans="1:4" ht="27.6" x14ac:dyDescent="0.3">
      <c r="A47" s="107"/>
      <c r="B47" s="107"/>
      <c r="C47" s="124" t="s">
        <v>348</v>
      </c>
      <c r="D47" s="107"/>
    </row>
    <row r="48" spans="1:4" ht="27.6" x14ac:dyDescent="0.3">
      <c r="A48" s="107"/>
      <c r="B48" s="107"/>
      <c r="C48" s="124" t="s">
        <v>349</v>
      </c>
      <c r="D48" s="107"/>
    </row>
    <row r="49" spans="1:4" ht="41.4" x14ac:dyDescent="0.3">
      <c r="A49" s="107"/>
      <c r="B49" s="107"/>
      <c r="C49" s="124" t="s">
        <v>350</v>
      </c>
      <c r="D49" s="107"/>
    </row>
    <row r="50" spans="1:4" x14ac:dyDescent="0.3">
      <c r="A50" s="107"/>
      <c r="B50" s="107"/>
      <c r="C50" s="124" t="s">
        <v>351</v>
      </c>
      <c r="D50" s="107"/>
    </row>
    <row r="51" spans="1:4" x14ac:dyDescent="0.3">
      <c r="A51" s="107"/>
      <c r="B51" s="112"/>
      <c r="C51" s="125" t="s">
        <v>352</v>
      </c>
      <c r="D51" s="107"/>
    </row>
    <row r="52" spans="1:4" x14ac:dyDescent="0.3">
      <c r="A52" s="107"/>
      <c r="B52" s="107"/>
      <c r="C52" s="107"/>
      <c r="D52" s="107"/>
    </row>
    <row r="53" spans="1:4" x14ac:dyDescent="0.3">
      <c r="A53" s="107"/>
      <c r="B53" s="126" t="s">
        <v>353</v>
      </c>
      <c r="C53" s="107"/>
      <c r="D53" s="107"/>
    </row>
    <row r="54" spans="1:4" x14ac:dyDescent="0.3">
      <c r="A54" s="107"/>
      <c r="B54" s="107"/>
      <c r="C54" s="107"/>
      <c r="D54" s="107"/>
    </row>
    <row r="55" spans="1:4" x14ac:dyDescent="0.3">
      <c r="A55" s="107"/>
      <c r="B55" s="107"/>
      <c r="C55" s="107"/>
      <c r="D55" s="107"/>
    </row>
  </sheetData>
  <hyperlinks>
    <hyperlink ref="A1" location="'Daftar Isi'!A1" display="Daftar Isi" xr:uid="{DB87BA43-295F-41BF-B792-5C3EDD412C9E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76543-DB00-4623-AE2C-B99DE520AA1B}">
  <dimension ref="A1:F28"/>
  <sheetViews>
    <sheetView workbookViewId="0"/>
  </sheetViews>
  <sheetFormatPr defaultRowHeight="14.4" x14ac:dyDescent="0.3"/>
  <cols>
    <col min="1" max="1" width="8.88671875" style="127"/>
    <col min="2" max="2" width="32.5546875" style="127" customWidth="1"/>
    <col min="3" max="3" width="80.21875" style="127" customWidth="1"/>
    <col min="4" max="16384" width="8.88671875" style="127"/>
  </cols>
  <sheetData>
    <row r="1" spans="1:6" x14ac:dyDescent="0.3">
      <c r="A1" s="45" t="s">
        <v>148</v>
      </c>
    </row>
    <row r="2" spans="1:6" x14ac:dyDescent="0.3">
      <c r="B2" s="131" t="s">
        <v>299</v>
      </c>
      <c r="C2" s="131" t="s">
        <v>369</v>
      </c>
      <c r="D2" s="129"/>
      <c r="E2" s="129"/>
      <c r="F2" s="129"/>
    </row>
    <row r="3" spans="1:6" x14ac:dyDescent="0.3">
      <c r="B3" s="182" t="s">
        <v>368</v>
      </c>
      <c r="C3" s="39" t="s">
        <v>367</v>
      </c>
      <c r="D3" s="129"/>
      <c r="E3" s="129"/>
      <c r="F3" s="129"/>
    </row>
    <row r="4" spans="1:6" ht="55.2" x14ac:dyDescent="0.3">
      <c r="B4" s="182"/>
      <c r="C4" s="39" t="s">
        <v>366</v>
      </c>
      <c r="D4" s="129"/>
      <c r="E4" s="129"/>
      <c r="F4" s="129"/>
    </row>
    <row r="5" spans="1:6" ht="55.2" x14ac:dyDescent="0.3">
      <c r="B5" s="183"/>
      <c r="C5" s="38" t="s">
        <v>365</v>
      </c>
      <c r="D5" s="129"/>
      <c r="E5" s="129"/>
      <c r="F5" s="129"/>
    </row>
    <row r="6" spans="1:6" x14ac:dyDescent="0.3">
      <c r="B6" s="184" t="s">
        <v>364</v>
      </c>
      <c r="C6" s="130" t="s">
        <v>363</v>
      </c>
      <c r="D6" s="129"/>
      <c r="E6" s="129"/>
      <c r="F6" s="129"/>
    </row>
    <row r="7" spans="1:6" x14ac:dyDescent="0.3">
      <c r="B7" s="183"/>
      <c r="C7" s="38" t="s">
        <v>362</v>
      </c>
      <c r="D7" s="129"/>
      <c r="E7" s="129"/>
      <c r="F7" s="129"/>
    </row>
    <row r="8" spans="1:6" ht="27.6" x14ac:dyDescent="0.3">
      <c r="B8" s="185" t="s">
        <v>361</v>
      </c>
      <c r="C8" s="130" t="s">
        <v>360</v>
      </c>
      <c r="D8" s="129"/>
      <c r="E8" s="129"/>
      <c r="F8" s="129"/>
    </row>
    <row r="9" spans="1:6" x14ac:dyDescent="0.3">
      <c r="B9" s="186"/>
      <c r="C9" s="39" t="s">
        <v>359</v>
      </c>
      <c r="D9" s="129"/>
      <c r="E9" s="129"/>
      <c r="F9" s="129"/>
    </row>
    <row r="10" spans="1:6" x14ac:dyDescent="0.3">
      <c r="B10" s="186"/>
      <c r="C10" s="39" t="s">
        <v>358</v>
      </c>
      <c r="D10" s="129"/>
      <c r="E10" s="129"/>
      <c r="F10" s="129"/>
    </row>
    <row r="11" spans="1:6" x14ac:dyDescent="0.3">
      <c r="B11" s="186"/>
      <c r="C11" s="39" t="s">
        <v>355</v>
      </c>
      <c r="D11" s="129"/>
      <c r="E11" s="129"/>
      <c r="F11" s="129"/>
    </row>
    <row r="12" spans="1:6" x14ac:dyDescent="0.3">
      <c r="B12" s="186"/>
      <c r="C12" s="39" t="s">
        <v>357</v>
      </c>
      <c r="D12" s="129"/>
      <c r="E12" s="129"/>
      <c r="F12" s="129"/>
    </row>
    <row r="13" spans="1:6" x14ac:dyDescent="0.3">
      <c r="B13" s="186"/>
      <c r="C13" s="39" t="s">
        <v>356</v>
      </c>
      <c r="D13" s="129"/>
      <c r="E13" s="129"/>
      <c r="F13" s="129"/>
    </row>
    <row r="14" spans="1:6" x14ac:dyDescent="0.3">
      <c r="B14" s="187"/>
      <c r="C14" s="38" t="s">
        <v>355</v>
      </c>
      <c r="D14" s="129"/>
      <c r="E14" s="129"/>
      <c r="F14" s="129"/>
    </row>
    <row r="15" spans="1:6" x14ac:dyDescent="0.3">
      <c r="B15" s="39" t="s">
        <v>354</v>
      </c>
      <c r="C15"/>
      <c r="D15" s="129"/>
      <c r="E15" s="129"/>
      <c r="F15" s="129"/>
    </row>
    <row r="28" spans="2:3" x14ac:dyDescent="0.3">
      <c r="B28" s="128"/>
      <c r="C28" s="128"/>
    </row>
  </sheetData>
  <mergeCells count="3">
    <mergeCell ref="B3:B5"/>
    <mergeCell ref="B6:B7"/>
    <mergeCell ref="B8:B14"/>
  </mergeCells>
  <hyperlinks>
    <hyperlink ref="A1" location="'Daftar Isi'!A1" display="Daftar Isi" xr:uid="{E3ED2C12-F9D6-4EDC-9DD3-362407B70D3B}"/>
  </hyperlink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F4D47-32B1-4E74-B4EB-8EBB31E5F255}">
  <dimension ref="A1:J30"/>
  <sheetViews>
    <sheetView tabSelected="1" workbookViewId="0"/>
  </sheetViews>
  <sheetFormatPr defaultRowHeight="13.8" x14ac:dyDescent="0.25"/>
  <cols>
    <col min="1" max="1" width="8.88671875" style="5"/>
    <col min="2" max="2" width="18.6640625" style="5" customWidth="1"/>
    <col min="3" max="3" width="92.5546875" style="5" customWidth="1"/>
    <col min="4" max="4" width="8.88671875" style="5"/>
    <col min="5" max="5" width="71.33203125" style="5" customWidth="1"/>
    <col min="6" max="9" width="8.88671875" style="5"/>
    <col min="10" max="10" width="23.33203125" style="5" customWidth="1"/>
    <col min="11" max="16384" width="8.88671875" style="5"/>
  </cols>
  <sheetData>
    <row r="1" spans="1:10" ht="14.4" x14ac:dyDescent="0.25">
      <c r="A1" s="45" t="s">
        <v>148</v>
      </c>
      <c r="E1" s="40" t="s">
        <v>371</v>
      </c>
    </row>
    <row r="2" spans="1:10" ht="15.6" customHeight="1" thickBot="1" x14ac:dyDescent="0.3">
      <c r="E2" s="132" t="s">
        <v>372</v>
      </c>
      <c r="F2" s="188" t="s">
        <v>373</v>
      </c>
      <c r="G2" s="189"/>
      <c r="H2" s="189"/>
      <c r="I2" s="189"/>
      <c r="J2" s="190"/>
    </row>
    <row r="3" spans="1:10" ht="16.8" thickBot="1" x14ac:dyDescent="0.4">
      <c r="B3" s="40" t="s">
        <v>370</v>
      </c>
      <c r="E3" s="133"/>
      <c r="F3" s="134">
        <v>2022</v>
      </c>
      <c r="G3" s="134">
        <v>2023</v>
      </c>
      <c r="H3" s="134">
        <v>2024</v>
      </c>
      <c r="I3" s="134">
        <v>2025</v>
      </c>
      <c r="J3" s="134">
        <v>2026</v>
      </c>
    </row>
    <row r="4" spans="1:10" ht="14.4" thickBot="1" x14ac:dyDescent="0.3">
      <c r="E4" s="135" t="s">
        <v>374</v>
      </c>
      <c r="F4" s="136">
        <v>5459</v>
      </c>
      <c r="G4" s="136">
        <v>12908</v>
      </c>
      <c r="H4" s="136">
        <v>29413</v>
      </c>
      <c r="I4" s="136">
        <v>55882</v>
      </c>
      <c r="J4" s="136">
        <v>88017</v>
      </c>
    </row>
    <row r="5" spans="1:10" ht="14.4" thickBot="1" x14ac:dyDescent="0.3">
      <c r="E5" s="137" t="s">
        <v>375</v>
      </c>
      <c r="F5" s="138">
        <v>2730</v>
      </c>
      <c r="G5" s="138">
        <v>6072</v>
      </c>
      <c r="H5" s="138">
        <v>13320</v>
      </c>
      <c r="I5" s="138">
        <v>25319</v>
      </c>
      <c r="J5" s="138">
        <v>41516</v>
      </c>
    </row>
    <row r="6" spans="1:10" ht="14.4" thickBot="1" x14ac:dyDescent="0.3">
      <c r="E6" s="135" t="s">
        <v>376</v>
      </c>
      <c r="F6" s="139">
        <v>410</v>
      </c>
      <c r="G6" s="139">
        <v>752</v>
      </c>
      <c r="H6" s="136">
        <v>1172</v>
      </c>
      <c r="I6" s="136">
        <v>2003</v>
      </c>
      <c r="J6" s="136">
        <v>3136</v>
      </c>
    </row>
    <row r="7" spans="1:10" x14ac:dyDescent="0.25">
      <c r="E7" s="41" t="s">
        <v>377</v>
      </c>
    </row>
    <row r="10" spans="1:10" x14ac:dyDescent="0.25">
      <c r="D10" s="108" t="s">
        <v>297</v>
      </c>
      <c r="E10" s="107"/>
    </row>
    <row r="11" spans="1:10" x14ac:dyDescent="0.25">
      <c r="D11" s="109" t="s">
        <v>298</v>
      </c>
      <c r="E11" s="109" t="s">
        <v>299</v>
      </c>
    </row>
    <row r="12" spans="1:10" ht="27.6" x14ac:dyDescent="0.25">
      <c r="D12" s="108" t="s">
        <v>300</v>
      </c>
      <c r="E12" s="116" t="s">
        <v>301</v>
      </c>
    </row>
    <row r="13" spans="1:10" ht="27.6" x14ac:dyDescent="0.25">
      <c r="D13" s="140" t="s">
        <v>302</v>
      </c>
      <c r="E13" s="111" t="s">
        <v>303</v>
      </c>
    </row>
    <row r="14" spans="1:10" ht="27.6" x14ac:dyDescent="0.25">
      <c r="D14" s="107"/>
      <c r="E14" s="111" t="s">
        <v>304</v>
      </c>
    </row>
    <row r="15" spans="1:10" ht="27.6" x14ac:dyDescent="0.25">
      <c r="D15" s="107"/>
      <c r="E15" s="111" t="s">
        <v>305</v>
      </c>
    </row>
    <row r="16" spans="1:10" ht="41.4" x14ac:dyDescent="0.25">
      <c r="D16" s="112"/>
      <c r="E16" s="113" t="s">
        <v>306</v>
      </c>
    </row>
    <row r="17" spans="4:5" ht="43.8" x14ac:dyDescent="0.25">
      <c r="D17" s="141" t="s">
        <v>307</v>
      </c>
      <c r="E17" s="142" t="s">
        <v>311</v>
      </c>
    </row>
    <row r="18" spans="4:5" ht="41.4" x14ac:dyDescent="0.25">
      <c r="D18" s="107" t="s">
        <v>313</v>
      </c>
      <c r="E18" s="117" t="s">
        <v>316</v>
      </c>
    </row>
    <row r="19" spans="4:5" ht="41.4" x14ac:dyDescent="0.25">
      <c r="D19" s="107"/>
      <c r="E19" s="117" t="s">
        <v>317</v>
      </c>
    </row>
    <row r="20" spans="4:5" ht="41.4" x14ac:dyDescent="0.25">
      <c r="D20" s="107"/>
      <c r="E20" s="117" t="s">
        <v>318</v>
      </c>
    </row>
    <row r="21" spans="4:5" ht="41.4" x14ac:dyDescent="0.25">
      <c r="D21" s="107"/>
      <c r="E21" s="117" t="s">
        <v>319</v>
      </c>
    </row>
    <row r="22" spans="4:5" ht="41.4" x14ac:dyDescent="0.25">
      <c r="D22" s="107"/>
      <c r="E22" s="117" t="s">
        <v>320</v>
      </c>
    </row>
    <row r="23" spans="4:5" ht="27.6" x14ac:dyDescent="0.25">
      <c r="D23" s="107"/>
      <c r="E23" s="117" t="s">
        <v>321</v>
      </c>
    </row>
    <row r="24" spans="4:5" ht="41.4" x14ac:dyDescent="0.25">
      <c r="D24" s="112"/>
      <c r="E24" s="118" t="s">
        <v>322</v>
      </c>
    </row>
    <row r="25" spans="4:5" x14ac:dyDescent="0.25">
      <c r="D25" s="108" t="s">
        <v>145</v>
      </c>
      <c r="E25" s="116"/>
    </row>
    <row r="26" spans="4:5" ht="27.6" x14ac:dyDescent="0.25">
      <c r="D26" s="107" t="s">
        <v>327</v>
      </c>
      <c r="E26" s="111" t="s">
        <v>328</v>
      </c>
    </row>
    <row r="27" spans="4:5" x14ac:dyDescent="0.25">
      <c r="D27" s="107"/>
      <c r="E27" s="111" t="s">
        <v>329</v>
      </c>
    </row>
    <row r="28" spans="4:5" x14ac:dyDescent="0.25">
      <c r="D28" s="107"/>
      <c r="E28" s="111"/>
    </row>
    <row r="29" spans="4:5" ht="41.4" x14ac:dyDescent="0.25">
      <c r="D29" s="112"/>
      <c r="E29" s="115" t="s">
        <v>331</v>
      </c>
    </row>
    <row r="30" spans="4:5" x14ac:dyDescent="0.25">
      <c r="D30" s="126" t="s">
        <v>353</v>
      </c>
      <c r="E30" s="107"/>
    </row>
  </sheetData>
  <mergeCells count="1">
    <mergeCell ref="F2:J2"/>
  </mergeCells>
  <hyperlinks>
    <hyperlink ref="A1" location="'Daftar Isi'!A1" display="Daftar Isi" xr:uid="{D6668189-880F-4D53-8A21-8ECFA371172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87C16-2519-4880-8BC7-EC7CE0AA8033}">
  <dimension ref="A1:E4"/>
  <sheetViews>
    <sheetView workbookViewId="0"/>
  </sheetViews>
  <sheetFormatPr defaultRowHeight="14.4" x14ac:dyDescent="0.3"/>
  <cols>
    <col min="1" max="5" width="18.77734375" style="13" customWidth="1"/>
    <col min="6" max="16384" width="8.88671875" style="13"/>
  </cols>
  <sheetData>
    <row r="1" spans="1:5" x14ac:dyDescent="0.3">
      <c r="A1" s="45" t="s">
        <v>148</v>
      </c>
    </row>
    <row r="2" spans="1:5" ht="15.6" x14ac:dyDescent="0.3">
      <c r="A2" s="25" t="s">
        <v>70</v>
      </c>
      <c r="B2" s="25" t="s">
        <v>71</v>
      </c>
      <c r="C2" s="25" t="s">
        <v>72</v>
      </c>
      <c r="D2" s="25" t="s">
        <v>58</v>
      </c>
      <c r="E2" s="25" t="s">
        <v>73</v>
      </c>
    </row>
    <row r="3" spans="1:5" ht="15.6" x14ac:dyDescent="0.3">
      <c r="A3" s="21">
        <v>1</v>
      </c>
      <c r="B3" s="21">
        <v>2023</v>
      </c>
      <c r="C3" s="21" t="s">
        <v>95</v>
      </c>
      <c r="D3" s="21">
        <v>248591</v>
      </c>
      <c r="E3" s="21" t="s">
        <v>94</v>
      </c>
    </row>
    <row r="4" spans="1:5" ht="15.6" x14ac:dyDescent="0.3">
      <c r="A4" s="21">
        <v>2</v>
      </c>
      <c r="B4" s="21">
        <v>2024</v>
      </c>
      <c r="C4" s="21" t="s">
        <v>95</v>
      </c>
      <c r="D4" s="21">
        <v>256098</v>
      </c>
      <c r="E4" s="21" t="s">
        <v>94</v>
      </c>
    </row>
  </sheetData>
  <hyperlinks>
    <hyperlink ref="A1" location="'Daftar Isi'!A1" display="Daftar Isi" xr:uid="{B2B62C5E-6B41-4B80-A8F4-7D7558A5C481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BE040-664F-4715-A053-7EEF783E0B84}">
  <dimension ref="A1:D6"/>
  <sheetViews>
    <sheetView workbookViewId="0"/>
  </sheetViews>
  <sheetFormatPr defaultRowHeight="14.4" x14ac:dyDescent="0.3"/>
  <cols>
    <col min="1" max="2" width="30.6640625" style="13" customWidth="1"/>
    <col min="3" max="3" width="48.109375" style="13" customWidth="1"/>
    <col min="4" max="4" width="47.5546875" style="13" customWidth="1"/>
    <col min="5" max="5" width="30.6640625" style="13" customWidth="1"/>
    <col min="6" max="16384" width="8.88671875" style="13"/>
  </cols>
  <sheetData>
    <row r="1" spans="1:4" x14ac:dyDescent="0.3">
      <c r="A1" s="45" t="s">
        <v>148</v>
      </c>
    </row>
    <row r="2" spans="1:4" ht="15.6" x14ac:dyDescent="0.3">
      <c r="A2" s="26" t="s">
        <v>71</v>
      </c>
      <c r="B2" s="26" t="s">
        <v>98</v>
      </c>
      <c r="C2" s="26" t="s">
        <v>97</v>
      </c>
      <c r="D2" s="26" t="s">
        <v>96</v>
      </c>
    </row>
    <row r="3" spans="1:4" ht="15.6" x14ac:dyDescent="0.3">
      <c r="A3" s="24">
        <v>2021</v>
      </c>
      <c r="B3" s="23">
        <v>4708017336</v>
      </c>
      <c r="C3" s="23">
        <v>4362700</v>
      </c>
      <c r="D3" s="22">
        <f>B3/C3</f>
        <v>1079.1522075778762</v>
      </c>
    </row>
    <row r="4" spans="1:4" ht="15.6" x14ac:dyDescent="0.3">
      <c r="A4" s="24">
        <v>2022</v>
      </c>
      <c r="B4" s="23">
        <v>5470511133</v>
      </c>
      <c r="C4" s="23">
        <v>4415064</v>
      </c>
      <c r="D4" s="22">
        <f>B4/C4</f>
        <v>1239.0559079098286</v>
      </c>
    </row>
    <row r="5" spans="1:4" ht="15.6" x14ac:dyDescent="0.3">
      <c r="A5" s="24">
        <v>2023</v>
      </c>
      <c r="B5" s="23">
        <v>6354529521</v>
      </c>
      <c r="C5" s="23">
        <v>4404300</v>
      </c>
      <c r="D5" s="22">
        <f>B5/C5</f>
        <v>1442.8012444656358</v>
      </c>
    </row>
    <row r="6" spans="1:4" ht="15.6" x14ac:dyDescent="0.3">
      <c r="A6" s="24">
        <v>2024</v>
      </c>
      <c r="B6" s="23">
        <v>7301364279</v>
      </c>
      <c r="C6" s="23">
        <v>4433300</v>
      </c>
      <c r="D6" s="22">
        <f>B6/C6</f>
        <v>1646.9366564410259</v>
      </c>
    </row>
  </sheetData>
  <hyperlinks>
    <hyperlink ref="A1" location="'Daftar Isi'!A1" display="Daftar Isi" xr:uid="{92C231E4-60EA-473E-A4BD-B1892E776C0D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609A3-D077-47FD-92A3-FE718D26EF72}">
  <dimension ref="A1:F6"/>
  <sheetViews>
    <sheetView workbookViewId="0"/>
  </sheetViews>
  <sheetFormatPr defaultRowHeight="15.6" x14ac:dyDescent="0.3"/>
  <cols>
    <col min="1" max="1" width="9.33203125" style="8" bestFit="1" customWidth="1"/>
    <col min="2" max="2" width="12" style="8" bestFit="1" customWidth="1"/>
    <col min="3" max="3" width="17.77734375" style="8" bestFit="1" customWidth="1"/>
    <col min="4" max="4" width="33" style="8" bestFit="1" customWidth="1"/>
    <col min="5" max="5" width="35.21875" style="8" bestFit="1" customWidth="1"/>
    <col min="6" max="6" width="96.5546875" style="8" bestFit="1" customWidth="1"/>
    <col min="7" max="16384" width="8.88671875" style="8"/>
  </cols>
  <sheetData>
    <row r="1" spans="1:6" x14ac:dyDescent="0.3">
      <c r="A1" s="54" t="s">
        <v>148</v>
      </c>
    </row>
    <row r="2" spans="1:6" ht="31.2" x14ac:dyDescent="0.3">
      <c r="A2" s="57" t="s">
        <v>71</v>
      </c>
      <c r="B2" s="57" t="s">
        <v>173</v>
      </c>
      <c r="C2" s="57" t="s">
        <v>19</v>
      </c>
      <c r="D2" s="58" t="s">
        <v>191</v>
      </c>
      <c r="E2" s="58" t="s">
        <v>192</v>
      </c>
      <c r="F2" s="57" t="s">
        <v>174</v>
      </c>
    </row>
    <row r="3" spans="1:6" x14ac:dyDescent="0.3">
      <c r="A3" s="56">
        <v>2025</v>
      </c>
      <c r="B3" s="55" t="s">
        <v>146</v>
      </c>
      <c r="C3" s="55" t="s">
        <v>175</v>
      </c>
      <c r="D3" s="55" t="s">
        <v>176</v>
      </c>
      <c r="E3" s="55" t="s">
        <v>177</v>
      </c>
      <c r="F3" s="55" t="s">
        <v>178</v>
      </c>
    </row>
    <row r="4" spans="1:6" x14ac:dyDescent="0.3">
      <c r="A4" s="56">
        <v>2025</v>
      </c>
      <c r="B4" s="55" t="s">
        <v>179</v>
      </c>
      <c r="C4" s="55" t="s">
        <v>180</v>
      </c>
      <c r="D4" s="55" t="s">
        <v>181</v>
      </c>
      <c r="E4" s="55" t="s">
        <v>182</v>
      </c>
      <c r="F4" s="55" t="s">
        <v>183</v>
      </c>
    </row>
    <row r="5" spans="1:6" x14ac:dyDescent="0.3">
      <c r="A5" s="56">
        <v>2025</v>
      </c>
      <c r="B5" s="55" t="s">
        <v>146</v>
      </c>
      <c r="C5" s="55" t="s">
        <v>184</v>
      </c>
      <c r="D5" s="55" t="s">
        <v>185</v>
      </c>
      <c r="E5" s="55" t="s">
        <v>186</v>
      </c>
      <c r="F5" s="55" t="s">
        <v>187</v>
      </c>
    </row>
    <row r="6" spans="1:6" x14ac:dyDescent="0.3">
      <c r="A6" s="56">
        <v>2025</v>
      </c>
      <c r="B6" s="55" t="s">
        <v>146</v>
      </c>
      <c r="C6" s="55" t="s">
        <v>184</v>
      </c>
      <c r="D6" s="55" t="s">
        <v>188</v>
      </c>
      <c r="E6" s="55" t="s">
        <v>189</v>
      </c>
      <c r="F6" s="55" t="s">
        <v>190</v>
      </c>
    </row>
  </sheetData>
  <hyperlinks>
    <hyperlink ref="A1" location="'Daftar Isi'!A1" display="Daftar Isi" xr:uid="{7AB4D190-3099-49F3-853B-F90B4907D76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D4CA5-F89F-4328-A7CC-0A67D2FB9C06}">
  <dimension ref="A1:A3"/>
  <sheetViews>
    <sheetView workbookViewId="0">
      <selection activeCell="C23" sqref="C23"/>
    </sheetView>
  </sheetViews>
  <sheetFormatPr defaultRowHeight="14.4" x14ac:dyDescent="0.3"/>
  <cols>
    <col min="1" max="1" width="47.5546875" bestFit="1" customWidth="1"/>
  </cols>
  <sheetData>
    <row r="1" spans="1:1" x14ac:dyDescent="0.3">
      <c r="A1" s="45" t="s">
        <v>148</v>
      </c>
    </row>
    <row r="2" spans="1:1" x14ac:dyDescent="0.3">
      <c r="A2" s="53" t="s">
        <v>61</v>
      </c>
    </row>
    <row r="3" spans="1:1" x14ac:dyDescent="0.3">
      <c r="A3" s="53" t="s">
        <v>172</v>
      </c>
    </row>
  </sheetData>
  <hyperlinks>
    <hyperlink ref="A1" location="'Daftar Isi'!A1" display="Daftar Isi" xr:uid="{26F96B22-3BBC-4418-BD60-8F65457C0B7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4B2BB-AE86-4F13-8D54-57B1952D9D1D}">
  <dimension ref="A1:E5"/>
  <sheetViews>
    <sheetView workbookViewId="0"/>
  </sheetViews>
  <sheetFormatPr defaultRowHeight="15.6" x14ac:dyDescent="0.3"/>
  <cols>
    <col min="1" max="1" width="8.44140625" style="8" bestFit="1" customWidth="1"/>
    <col min="2" max="2" width="9.33203125" style="8" bestFit="1" customWidth="1"/>
    <col min="3" max="3" width="34" style="8" bestFit="1" customWidth="1"/>
    <col min="4" max="4" width="83.88671875" style="8" bestFit="1" customWidth="1"/>
    <col min="5" max="5" width="171.77734375" style="8" bestFit="1" customWidth="1"/>
    <col min="6" max="16384" width="8.88671875" style="8"/>
  </cols>
  <sheetData>
    <row r="1" spans="1:5" x14ac:dyDescent="0.3">
      <c r="A1" s="59" t="s">
        <v>148</v>
      </c>
    </row>
    <row r="2" spans="1:5" ht="31.2" x14ac:dyDescent="0.3">
      <c r="A2" s="57" t="s">
        <v>71</v>
      </c>
      <c r="B2" s="57" t="s">
        <v>173</v>
      </c>
      <c r="C2" s="57" t="s">
        <v>193</v>
      </c>
      <c r="D2" s="58" t="s">
        <v>192</v>
      </c>
      <c r="E2" s="57" t="s">
        <v>174</v>
      </c>
    </row>
    <row r="3" spans="1:5" x14ac:dyDescent="0.3">
      <c r="A3" s="56">
        <v>2025</v>
      </c>
      <c r="B3" s="56" t="s">
        <v>146</v>
      </c>
      <c r="C3" s="55" t="s">
        <v>194</v>
      </c>
      <c r="D3" s="55" t="s">
        <v>195</v>
      </c>
      <c r="E3" s="60" t="s">
        <v>200</v>
      </c>
    </row>
    <row r="4" spans="1:5" x14ac:dyDescent="0.3">
      <c r="A4" s="56">
        <v>2025</v>
      </c>
      <c r="B4" s="56" t="s">
        <v>147</v>
      </c>
      <c r="C4" s="55" t="s">
        <v>196</v>
      </c>
      <c r="D4" s="55" t="s">
        <v>197</v>
      </c>
      <c r="E4" s="60" t="s">
        <v>201</v>
      </c>
    </row>
    <row r="5" spans="1:5" x14ac:dyDescent="0.3">
      <c r="A5" s="56">
        <v>2025</v>
      </c>
      <c r="B5" s="56" t="s">
        <v>147</v>
      </c>
      <c r="C5" s="55" t="s">
        <v>198</v>
      </c>
      <c r="D5" s="55" t="s">
        <v>199</v>
      </c>
      <c r="E5" s="60" t="s">
        <v>202</v>
      </c>
    </row>
  </sheetData>
  <hyperlinks>
    <hyperlink ref="A1" location="'Daftar Isi'!A1" display="Daftar Isi" xr:uid="{B45AC3B7-79F3-4CA5-A509-CEC4F1705F7D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5860-2376-4D06-B6D8-8F4215BF015B}">
  <dimension ref="A1:I46"/>
  <sheetViews>
    <sheetView workbookViewId="0"/>
  </sheetViews>
  <sheetFormatPr defaultRowHeight="14.4" x14ac:dyDescent="0.3"/>
  <cols>
    <col min="1" max="1" width="9.33203125" bestFit="1" customWidth="1"/>
    <col min="2" max="2" width="33.33203125" bestFit="1" customWidth="1"/>
    <col min="3" max="7" width="11" bestFit="1" customWidth="1"/>
    <col min="8" max="9" width="8.77734375" bestFit="1" customWidth="1"/>
  </cols>
  <sheetData>
    <row r="1" spans="1:9" ht="15.6" x14ac:dyDescent="0.3">
      <c r="A1" s="59" t="s">
        <v>148</v>
      </c>
    </row>
    <row r="2" spans="1:9" ht="15.6" x14ac:dyDescent="0.3">
      <c r="A2" s="61" t="s">
        <v>203</v>
      </c>
      <c r="B2" s="61" t="s">
        <v>204</v>
      </c>
      <c r="C2" s="61">
        <v>2018</v>
      </c>
      <c r="D2" s="61">
        <v>2019</v>
      </c>
      <c r="E2" s="61">
        <v>2020</v>
      </c>
      <c r="F2" s="61">
        <v>2021</v>
      </c>
      <c r="G2" s="61">
        <v>2022</v>
      </c>
      <c r="H2" s="61">
        <v>2023</v>
      </c>
      <c r="I2" s="61">
        <v>2024</v>
      </c>
    </row>
    <row r="3" spans="1:9" ht="15.6" x14ac:dyDescent="0.3">
      <c r="A3" s="10">
        <v>1</v>
      </c>
      <c r="B3" s="63" t="s">
        <v>205</v>
      </c>
      <c r="C3" s="62">
        <v>49486</v>
      </c>
      <c r="D3" s="62">
        <v>493979</v>
      </c>
      <c r="E3" s="62">
        <v>49036</v>
      </c>
      <c r="F3" s="62">
        <v>3108</v>
      </c>
      <c r="G3" s="62">
        <v>305941</v>
      </c>
      <c r="H3" s="62">
        <v>2021</v>
      </c>
      <c r="I3" s="62">
        <v>2726</v>
      </c>
    </row>
    <row r="4" spans="1:9" ht="15.6" x14ac:dyDescent="0.3">
      <c r="A4" s="10">
        <v>2</v>
      </c>
      <c r="B4" s="63" t="s">
        <v>206</v>
      </c>
      <c r="C4" s="62">
        <v>0</v>
      </c>
      <c r="D4" s="62">
        <v>0</v>
      </c>
      <c r="E4" s="62">
        <v>0</v>
      </c>
      <c r="F4" s="62">
        <v>0</v>
      </c>
      <c r="G4" s="62">
        <v>0</v>
      </c>
      <c r="H4" s="62">
        <v>0</v>
      </c>
      <c r="I4" s="62">
        <v>0</v>
      </c>
    </row>
    <row r="5" spans="1:9" ht="15.6" x14ac:dyDescent="0.3">
      <c r="A5" s="10">
        <v>3</v>
      </c>
      <c r="B5" s="63" t="s">
        <v>143</v>
      </c>
      <c r="C5" s="62">
        <v>31</v>
      </c>
      <c r="D5" s="62">
        <v>28</v>
      </c>
      <c r="E5" s="62">
        <v>26</v>
      </c>
      <c r="F5" s="62">
        <v>22</v>
      </c>
      <c r="G5" s="62">
        <v>22</v>
      </c>
      <c r="H5" s="62">
        <v>34</v>
      </c>
      <c r="I5" s="62">
        <v>18</v>
      </c>
    </row>
    <row r="6" spans="1:9" ht="15.6" x14ac:dyDescent="0.3">
      <c r="A6" s="10">
        <v>4</v>
      </c>
      <c r="B6" s="63" t="s">
        <v>207</v>
      </c>
      <c r="C6" s="62">
        <v>-1</v>
      </c>
      <c r="D6" s="62">
        <v>-2</v>
      </c>
      <c r="E6" s="62">
        <v>-8</v>
      </c>
      <c r="F6" s="62">
        <v>-7</v>
      </c>
      <c r="G6" s="62">
        <v>-8</v>
      </c>
      <c r="H6" s="62">
        <v>-13</v>
      </c>
      <c r="I6" s="62">
        <v>-8</v>
      </c>
    </row>
    <row r="7" spans="1:9" ht="15.6" x14ac:dyDescent="0.3">
      <c r="A7" s="10">
        <v>5</v>
      </c>
      <c r="B7" s="63" t="s">
        <v>208</v>
      </c>
      <c r="C7" s="62">
        <v>90</v>
      </c>
      <c r="D7" s="62">
        <v>264</v>
      </c>
      <c r="E7" s="62">
        <v>373</v>
      </c>
      <c r="F7" s="62">
        <v>297</v>
      </c>
      <c r="G7" s="62">
        <v>246</v>
      </c>
      <c r="H7" s="62">
        <v>201</v>
      </c>
      <c r="I7" s="62">
        <v>122</v>
      </c>
    </row>
    <row r="9" spans="1:9" ht="15.6" x14ac:dyDescent="0.3">
      <c r="A9" s="169" t="s">
        <v>209</v>
      </c>
      <c r="B9" s="169"/>
      <c r="C9" s="169"/>
      <c r="D9" s="169"/>
      <c r="E9" s="169"/>
      <c r="F9" s="169"/>
      <c r="G9" s="169"/>
      <c r="H9" s="169"/>
    </row>
    <row r="10" spans="1:9" ht="15.6" x14ac:dyDescent="0.3">
      <c r="A10" s="61" t="s">
        <v>203</v>
      </c>
      <c r="B10" s="61" t="s">
        <v>144</v>
      </c>
      <c r="C10" s="61">
        <v>2019</v>
      </c>
      <c r="D10" s="61">
        <v>2020</v>
      </c>
      <c r="E10" s="61">
        <v>2021</v>
      </c>
      <c r="F10" s="61">
        <v>2022</v>
      </c>
      <c r="G10" s="61">
        <v>2023</v>
      </c>
      <c r="H10" s="61">
        <v>2024</v>
      </c>
    </row>
    <row r="11" spans="1:9" ht="15.6" x14ac:dyDescent="0.3">
      <c r="A11" s="10">
        <v>1</v>
      </c>
      <c r="B11" s="35" t="s">
        <v>210</v>
      </c>
      <c r="C11" s="62">
        <v>7.84</v>
      </c>
      <c r="D11" s="62">
        <v>19.28</v>
      </c>
      <c r="E11" s="62">
        <v>476.15</v>
      </c>
      <c r="F11" s="62">
        <v>547.83000000000004</v>
      </c>
      <c r="G11" s="62">
        <v>1022.81</v>
      </c>
      <c r="H11" s="62">
        <v>1645.92</v>
      </c>
    </row>
    <row r="12" spans="1:9" ht="15.6" x14ac:dyDescent="0.3">
      <c r="A12" s="10">
        <v>2</v>
      </c>
      <c r="B12" s="35" t="s">
        <v>211</v>
      </c>
      <c r="C12" s="62">
        <v>0</v>
      </c>
      <c r="D12" s="62">
        <v>0</v>
      </c>
      <c r="E12" s="62">
        <v>0</v>
      </c>
      <c r="F12" s="62">
        <v>0</v>
      </c>
      <c r="G12" s="62">
        <v>0</v>
      </c>
      <c r="H12" s="62">
        <v>0</v>
      </c>
    </row>
    <row r="13" spans="1:9" ht="15.6" x14ac:dyDescent="0.3">
      <c r="A13" s="10">
        <v>3</v>
      </c>
      <c r="B13" s="35" t="s">
        <v>212</v>
      </c>
      <c r="C13" s="62">
        <v>0</v>
      </c>
      <c r="D13" s="62">
        <v>0</v>
      </c>
      <c r="E13" s="62">
        <v>0</v>
      </c>
      <c r="F13" s="62">
        <v>0</v>
      </c>
      <c r="G13" s="62">
        <v>0</v>
      </c>
      <c r="H13" s="62">
        <v>0</v>
      </c>
    </row>
    <row r="14" spans="1:9" ht="15.6" x14ac:dyDescent="0.3">
      <c r="A14" s="10">
        <v>4</v>
      </c>
      <c r="B14" s="35" t="s">
        <v>213</v>
      </c>
      <c r="C14" s="62">
        <v>488314.45</v>
      </c>
      <c r="D14" s="62">
        <v>487897.62</v>
      </c>
      <c r="E14" s="62">
        <v>309654.40000000002</v>
      </c>
      <c r="F14" s="62">
        <v>304556.34999999998</v>
      </c>
      <c r="G14" s="62">
        <v>0</v>
      </c>
      <c r="H14" s="62">
        <v>0</v>
      </c>
    </row>
    <row r="15" spans="1:9" ht="15.6" x14ac:dyDescent="0.3">
      <c r="A15" s="10">
        <v>5</v>
      </c>
      <c r="B15" s="35" t="s">
        <v>214</v>
      </c>
      <c r="C15" s="62">
        <v>5410.5</v>
      </c>
      <c r="D15" s="62">
        <v>2278.2800000000002</v>
      </c>
      <c r="E15" s="62">
        <v>506.35</v>
      </c>
      <c r="F15" s="62">
        <v>652.70000000000005</v>
      </c>
      <c r="G15" s="62">
        <v>804.4</v>
      </c>
      <c r="H15" s="62">
        <v>891.97</v>
      </c>
    </row>
    <row r="16" spans="1:9" ht="15.6" x14ac:dyDescent="0.3">
      <c r="A16" s="10">
        <v>6</v>
      </c>
      <c r="B16" s="35" t="s">
        <v>215</v>
      </c>
      <c r="C16" s="62">
        <v>0</v>
      </c>
      <c r="D16" s="62">
        <v>0</v>
      </c>
      <c r="E16" s="62">
        <v>0</v>
      </c>
      <c r="F16" s="62">
        <v>0</v>
      </c>
      <c r="G16" s="62">
        <v>0</v>
      </c>
      <c r="H16" s="62">
        <v>0</v>
      </c>
    </row>
    <row r="17" spans="1:8" ht="15.6" x14ac:dyDescent="0.3">
      <c r="A17" s="10">
        <v>7</v>
      </c>
      <c r="B17" s="35" t="s">
        <v>216</v>
      </c>
      <c r="C17" s="62">
        <v>657.17</v>
      </c>
      <c r="D17" s="62">
        <v>576.67999999999995</v>
      </c>
      <c r="E17" s="62">
        <v>154.37</v>
      </c>
      <c r="F17" s="62">
        <v>177.72</v>
      </c>
      <c r="G17" s="62">
        <v>194.47</v>
      </c>
      <c r="H17" s="62">
        <v>187.83</v>
      </c>
    </row>
    <row r="18" spans="1:8" ht="15.6" x14ac:dyDescent="0.3">
      <c r="A18" s="10">
        <v>8</v>
      </c>
      <c r="B18" s="35" t="s">
        <v>217</v>
      </c>
      <c r="C18" s="62">
        <v>0</v>
      </c>
      <c r="D18" s="62">
        <v>0</v>
      </c>
      <c r="E18" s="62">
        <v>0</v>
      </c>
      <c r="F18" s="62">
        <v>0</v>
      </c>
      <c r="G18" s="62">
        <v>0</v>
      </c>
      <c r="H18" s="62">
        <v>0</v>
      </c>
    </row>
    <row r="19" spans="1:8" ht="15.6" x14ac:dyDescent="0.3">
      <c r="A19" s="10">
        <v>9</v>
      </c>
      <c r="B19" s="35" t="s">
        <v>218</v>
      </c>
      <c r="C19" s="62">
        <v>0</v>
      </c>
      <c r="D19" s="62">
        <v>0</v>
      </c>
      <c r="E19" s="62">
        <v>0</v>
      </c>
      <c r="F19" s="62">
        <v>0</v>
      </c>
      <c r="G19" s="62">
        <v>0</v>
      </c>
      <c r="H19" s="62">
        <v>0</v>
      </c>
    </row>
    <row r="20" spans="1:8" ht="15.6" x14ac:dyDescent="0.3">
      <c r="A20" s="167" t="s">
        <v>141</v>
      </c>
      <c r="B20" s="168"/>
      <c r="C20" s="62">
        <v>494389.96</v>
      </c>
      <c r="D20" s="62">
        <v>490771.86000000004</v>
      </c>
      <c r="E20" s="62">
        <v>310791.27</v>
      </c>
      <c r="F20" s="62">
        <v>305934.59999999998</v>
      </c>
      <c r="G20" s="62">
        <v>2021.68</v>
      </c>
      <c r="H20" s="62">
        <v>2725.7200000000003</v>
      </c>
    </row>
    <row r="22" spans="1:8" ht="15.6" x14ac:dyDescent="0.3">
      <c r="A22" s="169" t="s">
        <v>219</v>
      </c>
      <c r="B22" s="169"/>
      <c r="C22" s="169"/>
      <c r="D22" s="169"/>
      <c r="E22" s="169"/>
      <c r="F22" s="169"/>
      <c r="G22" s="169"/>
      <c r="H22" s="169"/>
    </row>
    <row r="23" spans="1:8" ht="15.6" x14ac:dyDescent="0.3">
      <c r="A23" s="61" t="s">
        <v>203</v>
      </c>
      <c r="B23" s="61" t="s">
        <v>144</v>
      </c>
      <c r="C23" s="61">
        <v>2019</v>
      </c>
      <c r="D23" s="61">
        <v>2020</v>
      </c>
      <c r="E23" s="61">
        <v>2021</v>
      </c>
      <c r="F23" s="61">
        <v>2022</v>
      </c>
      <c r="G23" s="61">
        <v>2023</v>
      </c>
      <c r="H23" s="61">
        <v>2024</v>
      </c>
    </row>
    <row r="24" spans="1:8" ht="15.6" x14ac:dyDescent="0.3">
      <c r="A24" s="10">
        <v>1</v>
      </c>
      <c r="B24" s="35" t="s">
        <v>210</v>
      </c>
      <c r="C24" s="62">
        <v>0</v>
      </c>
      <c r="D24" s="62">
        <v>0</v>
      </c>
      <c r="E24" s="62">
        <v>0</v>
      </c>
      <c r="F24" s="62">
        <v>0</v>
      </c>
      <c r="G24" s="62">
        <v>0</v>
      </c>
      <c r="H24" s="62">
        <v>0.01</v>
      </c>
    </row>
    <row r="25" spans="1:8" ht="15.6" x14ac:dyDescent="0.3">
      <c r="A25" s="10">
        <v>2</v>
      </c>
      <c r="B25" s="35" t="s">
        <v>211</v>
      </c>
      <c r="C25" s="62">
        <v>0</v>
      </c>
      <c r="D25" s="62">
        <v>0</v>
      </c>
      <c r="E25" s="62">
        <v>0</v>
      </c>
      <c r="F25" s="62">
        <v>0</v>
      </c>
      <c r="G25" s="62">
        <v>0</v>
      </c>
      <c r="H25" s="62">
        <v>0</v>
      </c>
    </row>
    <row r="26" spans="1:8" ht="15.6" x14ac:dyDescent="0.3">
      <c r="A26" s="10">
        <v>3</v>
      </c>
      <c r="B26" s="35" t="s">
        <v>212</v>
      </c>
      <c r="C26" s="62">
        <v>0</v>
      </c>
      <c r="D26" s="62">
        <v>0</v>
      </c>
      <c r="E26" s="62">
        <v>0</v>
      </c>
      <c r="F26" s="62">
        <v>0</v>
      </c>
      <c r="G26" s="62">
        <v>0</v>
      </c>
      <c r="H26" s="62">
        <v>0</v>
      </c>
    </row>
    <row r="27" spans="1:8" ht="15.6" x14ac:dyDescent="0.3">
      <c r="A27" s="10">
        <v>4</v>
      </c>
      <c r="B27" s="35" t="s">
        <v>213</v>
      </c>
      <c r="C27" s="62">
        <v>2.71</v>
      </c>
      <c r="D27" s="62">
        <v>2.71</v>
      </c>
      <c r="E27" s="62">
        <v>2.71</v>
      </c>
      <c r="F27" s="62">
        <v>2.71</v>
      </c>
      <c r="G27" s="62">
        <v>2.71</v>
      </c>
      <c r="H27" s="62">
        <v>0</v>
      </c>
    </row>
    <row r="28" spans="1:8" ht="15.6" x14ac:dyDescent="0.3">
      <c r="A28" s="10">
        <v>5</v>
      </c>
      <c r="B28" s="35" t="s">
        <v>214</v>
      </c>
      <c r="C28" s="62">
        <v>0.21</v>
      </c>
      <c r="D28" s="62">
        <v>0.1</v>
      </c>
      <c r="E28" s="62">
        <v>0.1</v>
      </c>
      <c r="F28" s="62">
        <v>0.09</v>
      </c>
      <c r="G28" s="62">
        <v>0.09</v>
      </c>
      <c r="H28" s="62">
        <v>0.04</v>
      </c>
    </row>
    <row r="29" spans="1:8" ht="15.6" x14ac:dyDescent="0.3">
      <c r="A29" s="10">
        <v>6</v>
      </c>
      <c r="B29" s="35" t="s">
        <v>215</v>
      </c>
      <c r="C29" s="62">
        <v>0</v>
      </c>
      <c r="D29" s="62">
        <v>0</v>
      </c>
      <c r="E29" s="62">
        <v>0</v>
      </c>
      <c r="F29" s="62">
        <v>0</v>
      </c>
      <c r="G29" s="62">
        <v>0</v>
      </c>
      <c r="H29" s="62">
        <v>0</v>
      </c>
    </row>
    <row r="30" spans="1:8" ht="15.6" x14ac:dyDescent="0.3">
      <c r="A30" s="10">
        <v>7</v>
      </c>
      <c r="B30" s="35" t="s">
        <v>216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  <c r="H30" s="62">
        <v>0</v>
      </c>
    </row>
    <row r="31" spans="1:8" ht="15.6" x14ac:dyDescent="0.3">
      <c r="A31" s="10">
        <v>8</v>
      </c>
      <c r="B31" s="35" t="s">
        <v>217</v>
      </c>
      <c r="C31" s="62">
        <v>0</v>
      </c>
      <c r="D31" s="62">
        <v>0</v>
      </c>
      <c r="E31" s="62">
        <v>0</v>
      </c>
      <c r="F31" s="62">
        <v>0</v>
      </c>
      <c r="G31" s="62">
        <v>0</v>
      </c>
      <c r="H31" s="62">
        <v>0</v>
      </c>
    </row>
    <row r="32" spans="1:8" ht="15.6" x14ac:dyDescent="0.3">
      <c r="A32" s="10">
        <v>9</v>
      </c>
      <c r="B32" s="35" t="s">
        <v>218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  <c r="H32" s="62">
        <v>0</v>
      </c>
    </row>
    <row r="33" spans="1:8" ht="15.6" x14ac:dyDescent="0.3">
      <c r="A33" s="167" t="s">
        <v>141</v>
      </c>
      <c r="B33" s="168"/>
      <c r="C33" s="62">
        <v>2.92</v>
      </c>
      <c r="D33" s="62">
        <v>2.81</v>
      </c>
      <c r="E33" s="62">
        <v>2.81</v>
      </c>
      <c r="F33" s="62">
        <v>2.8</v>
      </c>
      <c r="G33" s="62">
        <v>2.8</v>
      </c>
      <c r="H33" s="62">
        <v>0.05</v>
      </c>
    </row>
    <row r="35" spans="1:8" ht="15.6" x14ac:dyDescent="0.3">
      <c r="A35" s="169" t="s">
        <v>220</v>
      </c>
      <c r="B35" s="169"/>
      <c r="C35" s="169"/>
      <c r="D35" s="169"/>
      <c r="E35" s="169"/>
      <c r="F35" s="169"/>
      <c r="G35" s="169"/>
      <c r="H35" s="169"/>
    </row>
    <row r="36" spans="1:8" ht="15.6" x14ac:dyDescent="0.3">
      <c r="A36" s="61" t="s">
        <v>203</v>
      </c>
      <c r="B36" s="61" t="s">
        <v>144</v>
      </c>
      <c r="C36" s="61">
        <v>2019</v>
      </c>
      <c r="D36" s="61">
        <v>2020</v>
      </c>
      <c r="E36" s="61">
        <v>2021</v>
      </c>
      <c r="F36" s="61">
        <v>2022</v>
      </c>
      <c r="G36" s="61">
        <v>2023</v>
      </c>
      <c r="H36" s="61">
        <v>2024</v>
      </c>
    </row>
    <row r="37" spans="1:8" ht="15.6" x14ac:dyDescent="0.3">
      <c r="A37" s="10">
        <v>1</v>
      </c>
      <c r="B37" s="35" t="s">
        <v>210</v>
      </c>
      <c r="C37" s="62">
        <v>0</v>
      </c>
      <c r="D37" s="62">
        <v>0</v>
      </c>
      <c r="E37" s="62">
        <v>0</v>
      </c>
      <c r="F37" s="62">
        <v>0</v>
      </c>
      <c r="G37" s="62">
        <v>0.03</v>
      </c>
      <c r="H37" s="62">
        <v>0.05</v>
      </c>
    </row>
    <row r="38" spans="1:8" ht="15.6" x14ac:dyDescent="0.3">
      <c r="A38" s="10">
        <v>2</v>
      </c>
      <c r="B38" s="35" t="s">
        <v>211</v>
      </c>
      <c r="C38" s="62">
        <v>0</v>
      </c>
      <c r="D38" s="62">
        <v>0</v>
      </c>
      <c r="E38" s="62">
        <v>0</v>
      </c>
      <c r="F38" s="62">
        <v>0</v>
      </c>
      <c r="G38" s="62">
        <v>0</v>
      </c>
      <c r="H38" s="62">
        <v>0</v>
      </c>
    </row>
    <row r="39" spans="1:8" ht="15.6" x14ac:dyDescent="0.3">
      <c r="A39" s="10">
        <v>3</v>
      </c>
      <c r="B39" s="35" t="s">
        <v>212</v>
      </c>
      <c r="C39" s="62">
        <v>0</v>
      </c>
      <c r="D39" s="62">
        <v>0</v>
      </c>
      <c r="E39" s="62">
        <v>0</v>
      </c>
      <c r="F39" s="62">
        <v>0</v>
      </c>
      <c r="G39" s="62">
        <v>0</v>
      </c>
      <c r="H39" s="62">
        <v>0</v>
      </c>
    </row>
    <row r="40" spans="1:8" ht="15.6" x14ac:dyDescent="0.3">
      <c r="A40" s="10">
        <v>4</v>
      </c>
      <c r="B40" s="35" t="s">
        <v>213</v>
      </c>
      <c r="C40" s="62">
        <v>21.92</v>
      </c>
      <c r="D40" s="62">
        <v>21.9</v>
      </c>
      <c r="E40" s="62">
        <v>21.89</v>
      </c>
      <c r="F40" s="62">
        <v>21.87</v>
      </c>
      <c r="G40" s="62">
        <v>0</v>
      </c>
      <c r="H40" s="62">
        <v>0</v>
      </c>
    </row>
    <row r="41" spans="1:8" ht="15.6" x14ac:dyDescent="0.3">
      <c r="A41" s="10">
        <v>5</v>
      </c>
      <c r="B41" s="35" t="s">
        <v>214</v>
      </c>
      <c r="C41" s="62">
        <v>1.1599999999999999</v>
      </c>
      <c r="D41" s="62">
        <v>0.84</v>
      </c>
      <c r="E41" s="62">
        <v>0.83</v>
      </c>
      <c r="F41" s="62">
        <v>0.84</v>
      </c>
      <c r="G41" s="62">
        <v>0.31</v>
      </c>
      <c r="H41" s="62">
        <v>0.33</v>
      </c>
    </row>
    <row r="42" spans="1:8" ht="15.6" x14ac:dyDescent="0.3">
      <c r="A42" s="10">
        <v>6</v>
      </c>
      <c r="B42" s="35" t="s">
        <v>215</v>
      </c>
      <c r="C42" s="62">
        <v>0</v>
      </c>
      <c r="D42" s="62">
        <v>0</v>
      </c>
      <c r="E42" s="62">
        <v>0</v>
      </c>
      <c r="F42" s="62">
        <v>0</v>
      </c>
      <c r="G42" s="62">
        <v>0</v>
      </c>
      <c r="H42" s="62">
        <v>0</v>
      </c>
    </row>
    <row r="43" spans="1:8" ht="15.6" x14ac:dyDescent="0.3">
      <c r="A43" s="10">
        <v>7</v>
      </c>
      <c r="B43" s="35" t="s">
        <v>216</v>
      </c>
      <c r="C43" s="62">
        <v>0.05</v>
      </c>
      <c r="D43" s="62">
        <v>0.05</v>
      </c>
      <c r="E43" s="62">
        <v>0.05</v>
      </c>
      <c r="F43" s="62">
        <v>0.04</v>
      </c>
      <c r="G43" s="62">
        <v>0.02</v>
      </c>
      <c r="H43" s="62">
        <v>0.01</v>
      </c>
    </row>
    <row r="44" spans="1:8" ht="15.6" x14ac:dyDescent="0.3">
      <c r="A44" s="10">
        <v>8</v>
      </c>
      <c r="B44" s="35" t="s">
        <v>217</v>
      </c>
      <c r="C44" s="62">
        <v>0</v>
      </c>
      <c r="D44" s="62">
        <v>0</v>
      </c>
      <c r="E44" s="62">
        <v>0</v>
      </c>
      <c r="F44" s="62">
        <v>0</v>
      </c>
      <c r="G44" s="62">
        <v>0</v>
      </c>
      <c r="H44" s="62">
        <v>0</v>
      </c>
    </row>
    <row r="45" spans="1:8" ht="15.6" x14ac:dyDescent="0.3">
      <c r="A45" s="10">
        <v>9</v>
      </c>
      <c r="B45" s="35" t="s">
        <v>218</v>
      </c>
      <c r="C45" s="62">
        <v>0</v>
      </c>
      <c r="D45" s="62">
        <v>0</v>
      </c>
      <c r="E45" s="62">
        <v>0</v>
      </c>
      <c r="F45" s="62">
        <v>0</v>
      </c>
      <c r="G45" s="62">
        <v>0</v>
      </c>
      <c r="H45" s="62">
        <v>0</v>
      </c>
    </row>
    <row r="46" spans="1:8" ht="15.6" x14ac:dyDescent="0.3">
      <c r="A46" s="167" t="s">
        <v>141</v>
      </c>
      <c r="B46" s="168"/>
      <c r="C46" s="62">
        <v>23.130000000000003</v>
      </c>
      <c r="D46" s="62">
        <v>22.79</v>
      </c>
      <c r="E46" s="62">
        <v>22.77</v>
      </c>
      <c r="F46" s="62">
        <v>22.75</v>
      </c>
      <c r="G46" s="62">
        <v>0.36</v>
      </c>
      <c r="H46" s="62">
        <v>0.39</v>
      </c>
    </row>
  </sheetData>
  <mergeCells count="6">
    <mergeCell ref="A46:B46"/>
    <mergeCell ref="A9:H9"/>
    <mergeCell ref="A20:B20"/>
    <mergeCell ref="A22:H22"/>
    <mergeCell ref="A33:B33"/>
    <mergeCell ref="A35:H35"/>
  </mergeCells>
  <hyperlinks>
    <hyperlink ref="A1" location="'Daftar Isi'!A1" display="Daftar Isi" xr:uid="{394CA5F7-5D9B-4AA1-B4CB-3252427204AD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0499C-4D5C-48F8-8443-F416D2E22006}">
  <dimension ref="A1:G19"/>
  <sheetViews>
    <sheetView workbookViewId="0"/>
  </sheetViews>
  <sheetFormatPr defaultRowHeight="14.4" x14ac:dyDescent="0.3"/>
  <cols>
    <col min="1" max="1" width="24.44140625" bestFit="1" customWidth="1"/>
    <col min="2" max="2" width="15.77734375" bestFit="1" customWidth="1"/>
    <col min="7" max="7" width="6.77734375" bestFit="1" customWidth="1"/>
  </cols>
  <sheetData>
    <row r="1" spans="1:7" ht="15.6" x14ac:dyDescent="0.3">
      <c r="A1" s="59" t="s">
        <v>148</v>
      </c>
    </row>
    <row r="2" spans="1:7" ht="15.6" x14ac:dyDescent="0.3">
      <c r="A2" s="170" t="s">
        <v>221</v>
      </c>
      <c r="B2" s="170" t="s">
        <v>222</v>
      </c>
      <c r="C2" s="170"/>
      <c r="D2" s="170"/>
    </row>
    <row r="3" spans="1:7" ht="15.6" x14ac:dyDescent="0.3">
      <c r="A3" s="170"/>
      <c r="B3" s="64" t="s">
        <v>223</v>
      </c>
      <c r="C3" s="64" t="s">
        <v>224</v>
      </c>
      <c r="D3" s="64" t="s">
        <v>225</v>
      </c>
    </row>
    <row r="4" spans="1:7" ht="15.6" x14ac:dyDescent="0.3">
      <c r="A4" s="35" t="s">
        <v>226</v>
      </c>
      <c r="B4" s="9">
        <v>69300</v>
      </c>
      <c r="C4" s="9">
        <v>67500</v>
      </c>
      <c r="D4" s="9">
        <v>73000</v>
      </c>
    </row>
    <row r="5" spans="1:7" ht="15.6" x14ac:dyDescent="0.3">
      <c r="A5" s="35" t="s">
        <v>227</v>
      </c>
      <c r="B5" s="9">
        <v>74100</v>
      </c>
      <c r="C5" s="9">
        <v>72600</v>
      </c>
      <c r="D5" s="9">
        <v>74800</v>
      </c>
    </row>
    <row r="6" spans="1:7" ht="15.6" x14ac:dyDescent="0.3">
      <c r="A6" s="35" t="s">
        <v>228</v>
      </c>
      <c r="B6" s="9">
        <v>63100</v>
      </c>
      <c r="C6" s="9">
        <v>61600</v>
      </c>
      <c r="D6" s="9">
        <v>65600</v>
      </c>
    </row>
    <row r="7" spans="1:7" ht="15.6" x14ac:dyDescent="0.3">
      <c r="A7" s="35" t="s">
        <v>229</v>
      </c>
      <c r="B7" s="9">
        <v>71900</v>
      </c>
      <c r="C7" s="9">
        <v>70800</v>
      </c>
      <c r="D7" s="9">
        <v>73700</v>
      </c>
    </row>
    <row r="8" spans="1:7" ht="15.6" x14ac:dyDescent="0.3">
      <c r="A8" s="35" t="s">
        <v>230</v>
      </c>
      <c r="B8" s="9">
        <v>56100</v>
      </c>
      <c r="C8" s="9">
        <v>54300</v>
      </c>
      <c r="D8" s="9">
        <v>58300</v>
      </c>
    </row>
    <row r="9" spans="1:7" ht="15.6" x14ac:dyDescent="0.3">
      <c r="A9" s="35" t="s">
        <v>231</v>
      </c>
      <c r="B9" s="9">
        <v>56100</v>
      </c>
      <c r="C9" s="9">
        <v>54300</v>
      </c>
      <c r="D9" s="9">
        <v>58300</v>
      </c>
    </row>
    <row r="11" spans="1:7" ht="15.6" x14ac:dyDescent="0.3">
      <c r="A11" s="170" t="s">
        <v>221</v>
      </c>
      <c r="B11" s="170" t="s">
        <v>232</v>
      </c>
      <c r="C11" s="170"/>
      <c r="D11" s="170"/>
      <c r="E11" s="170" t="s">
        <v>233</v>
      </c>
      <c r="F11" s="170"/>
      <c r="G11" s="170"/>
    </row>
    <row r="12" spans="1:7" ht="15.6" x14ac:dyDescent="0.3">
      <c r="A12" s="170"/>
      <c r="B12" s="64" t="s">
        <v>234</v>
      </c>
      <c r="C12" s="64" t="s">
        <v>224</v>
      </c>
      <c r="D12" s="64" t="s">
        <v>225</v>
      </c>
      <c r="E12" s="64" t="s">
        <v>234</v>
      </c>
      <c r="F12" s="64" t="s">
        <v>224</v>
      </c>
      <c r="G12" s="64" t="s">
        <v>225</v>
      </c>
    </row>
    <row r="13" spans="1:7" ht="15.6" x14ac:dyDescent="0.3">
      <c r="A13" s="35" t="s">
        <v>235</v>
      </c>
      <c r="B13" s="10">
        <v>33</v>
      </c>
      <c r="C13" s="10">
        <v>9.6</v>
      </c>
      <c r="D13" s="10">
        <v>110</v>
      </c>
      <c r="E13" s="10">
        <v>3.2</v>
      </c>
      <c r="F13" s="10">
        <v>0.96</v>
      </c>
      <c r="G13" s="10">
        <v>11</v>
      </c>
    </row>
    <row r="14" spans="1:7" ht="15.6" x14ac:dyDescent="0.3">
      <c r="A14" s="35" t="s">
        <v>236</v>
      </c>
      <c r="B14" s="10">
        <v>25</v>
      </c>
      <c r="C14" s="10">
        <v>7.5</v>
      </c>
      <c r="D14" s="10">
        <v>86</v>
      </c>
      <c r="E14" s="10">
        <v>8</v>
      </c>
      <c r="F14" s="10">
        <v>2.6</v>
      </c>
      <c r="G14" s="10">
        <v>24</v>
      </c>
    </row>
    <row r="15" spans="1:7" ht="15.6" x14ac:dyDescent="0.3">
      <c r="A15" s="35" t="s">
        <v>237</v>
      </c>
      <c r="B15" s="10">
        <v>3.9</v>
      </c>
      <c r="C15" s="10">
        <v>1.6</v>
      </c>
      <c r="D15" s="10">
        <v>9.5</v>
      </c>
      <c r="E15" s="10">
        <v>3.9</v>
      </c>
      <c r="F15" s="10">
        <v>1.3</v>
      </c>
      <c r="G15" s="10">
        <v>12</v>
      </c>
    </row>
    <row r="16" spans="1:7" ht="15.6" x14ac:dyDescent="0.3">
      <c r="A16" s="35" t="s">
        <v>238</v>
      </c>
      <c r="B16" s="10">
        <v>92</v>
      </c>
      <c r="C16" s="10">
        <v>50</v>
      </c>
      <c r="D16" s="10">
        <v>1540</v>
      </c>
      <c r="E16" s="10">
        <v>3</v>
      </c>
      <c r="F16" s="10">
        <v>1</v>
      </c>
      <c r="G16" s="10">
        <v>77</v>
      </c>
    </row>
    <row r="17" spans="1:7" ht="15.6" x14ac:dyDescent="0.3">
      <c r="A17" s="35" t="s">
        <v>95</v>
      </c>
      <c r="B17" s="10">
        <v>62</v>
      </c>
      <c r="C17" s="10" t="s">
        <v>239</v>
      </c>
      <c r="D17" s="10" t="s">
        <v>239</v>
      </c>
      <c r="E17" s="10" t="s">
        <v>239</v>
      </c>
      <c r="F17" s="10" t="s">
        <v>240</v>
      </c>
      <c r="G17" s="10" t="s">
        <v>240</v>
      </c>
    </row>
    <row r="18" spans="1:7" ht="15.6" x14ac:dyDescent="0.3">
      <c r="A18" s="35" t="s">
        <v>241</v>
      </c>
      <c r="B18" s="10">
        <v>260</v>
      </c>
      <c r="C18" s="10">
        <v>77</v>
      </c>
      <c r="D18" s="10">
        <v>880</v>
      </c>
      <c r="E18" s="10">
        <v>41</v>
      </c>
      <c r="F18" s="10">
        <v>13</v>
      </c>
      <c r="G18" s="10">
        <v>123</v>
      </c>
    </row>
    <row r="19" spans="1:7" ht="15.6" x14ac:dyDescent="0.3">
      <c r="A19" s="35" t="s">
        <v>242</v>
      </c>
      <c r="B19" s="10">
        <v>18</v>
      </c>
      <c r="C19" s="10">
        <v>13</v>
      </c>
      <c r="D19" s="10">
        <v>84</v>
      </c>
      <c r="E19" s="10" t="s">
        <v>240</v>
      </c>
      <c r="F19" s="10" t="s">
        <v>240</v>
      </c>
      <c r="G19" s="10" t="s">
        <v>240</v>
      </c>
    </row>
  </sheetData>
  <mergeCells count="5">
    <mergeCell ref="B2:D2"/>
    <mergeCell ref="A2:A3"/>
    <mergeCell ref="A11:A12"/>
    <mergeCell ref="B11:D11"/>
    <mergeCell ref="E11:G11"/>
  </mergeCells>
  <hyperlinks>
    <hyperlink ref="A1" location="'Daftar Isi'!A1" display="Daftar Isi" xr:uid="{8C6B3F31-651A-4CBB-A603-3DD3FEFF892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Daftar Isi</vt:lpstr>
      <vt:lpstr>1.1.1.</vt:lpstr>
      <vt:lpstr>1.1.2.</vt:lpstr>
      <vt:lpstr>1.1.3.</vt:lpstr>
      <vt:lpstr>1.2.1.</vt:lpstr>
      <vt:lpstr>1.2.2.</vt:lpstr>
      <vt:lpstr>1.2.3.</vt:lpstr>
      <vt:lpstr>1.3.1.</vt:lpstr>
      <vt:lpstr>1.3.2.</vt:lpstr>
      <vt:lpstr>1.4.1.</vt:lpstr>
      <vt:lpstr>1.4.2.</vt:lpstr>
      <vt:lpstr>1.4.3.</vt:lpstr>
      <vt:lpstr>1.4.4.</vt:lpstr>
      <vt:lpstr>1.5.1.</vt:lpstr>
      <vt:lpstr>1.5.2.</vt:lpstr>
      <vt:lpstr>1.5.3</vt:lpstr>
      <vt:lpstr>1.5.4.</vt:lpstr>
      <vt:lpstr>1.6.1.</vt:lpstr>
      <vt:lpstr>1.6.2.</vt:lpstr>
      <vt:lpstr>1.6.3</vt:lpstr>
      <vt:lpstr>1.7.2.</vt:lpstr>
      <vt:lpstr>1.8.1</vt:lpstr>
      <vt:lpstr>1.8.2.</vt:lpstr>
      <vt:lpstr>1.8.3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JULIANTI</dc:creator>
  <cp:lastModifiedBy>Captain Dhani</cp:lastModifiedBy>
  <dcterms:created xsi:type="dcterms:W3CDTF">2025-08-07T04:53:29Z</dcterms:created>
  <dcterms:modified xsi:type="dcterms:W3CDTF">2025-11-24T08:08:05Z</dcterms:modified>
</cp:coreProperties>
</file>